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重庆梁平高新区绿色食品孵化园标准厂房及配套设施建设项目（绿色食" sheetId="4" r:id="rId1"/>
    <sheet name="Sheet3" sheetId="7" state="hidden" r:id="rId2"/>
    <sheet name="Sheet2" sheetId="6" state="hidden" r:id="rId3"/>
    <sheet name="Sheet1" sheetId="5" state="hidden" r:id="rId4"/>
  </sheets>
  <definedNames>
    <definedName name="_xlnm._FilterDatabase" localSheetId="3" hidden="1">Sheet1!$D$2:$G$6</definedName>
    <definedName name="_xlnm.Print_Area" localSheetId="0">'重庆梁平高新区绿色食品孵化园标准厂房及配套设施建设项目（绿色食'!$A$1:$L$38</definedName>
    <definedName name="_xlnm.Print_Area" hidden="1">#REF!</definedName>
    <definedName name="_xlnm.Print_Titles" localSheetId="0">'重庆梁平高新区绿色食品孵化园标准厂房及配套设施建设项目（绿色食'!$2:$2</definedName>
    <definedName name="_xlnm.Print_Titles">#N/A</definedName>
    <definedName name="Z_36DD0FBA_DA74_463A_94FE_5199EC883190_.wvu.PrintTitles" localSheetId="0" hidden="1">'重庆梁平高新区绿色食品孵化园标准厂房及配套设施建设项目（绿色食'!#REF!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<sst xmlns="http://schemas.openxmlformats.org/spreadsheetml/2006/main" count="199" uniqueCount="173">
  <si>
    <t>附件1</t>
  </si>
  <si>
    <t>重庆梁平高新区绿色食品孵化园标准厂房及配套设施建设项目（绿色食品产业园二期、闽商食品产业园）绩效评价指标表</t>
  </si>
  <si>
    <t>一级
指标</t>
  </si>
  <si>
    <t>分值</t>
  </si>
  <si>
    <t>二级
指标</t>
  </si>
  <si>
    <t>三级指标</t>
  </si>
  <si>
    <t>四级指标</t>
  </si>
  <si>
    <t>指标说明/评价要点</t>
  </si>
  <si>
    <t>计分方式</t>
  </si>
  <si>
    <t>评价
得分</t>
  </si>
  <si>
    <t>扣分说明</t>
  </si>
  <si>
    <t>决策</t>
  </si>
  <si>
    <t>项目立项</t>
  </si>
  <si>
    <t>立项依据
充分性</t>
  </si>
  <si>
    <t>依据充分</t>
  </si>
  <si>
    <t>1.项目是否符合国家相关法律法规、国民经济发展规划和党委政府决策；    
2.项目是否有效缓解供需矛盾，弥补对有效需求的供应不足；              
3.项目是否为促进事业发展所必需。</t>
  </si>
  <si>
    <t>满足其中一项得2分。</t>
  </si>
  <si>
    <t>论证充分</t>
  </si>
  <si>
    <t>1.项目实施的必要性、急迫性；                                        
2.项目的技术可行性：项目技术线路/选型/方案/措施选择以及选址、规模等合理可行；                                                                       3.项目经济可行性：项目成本造价合理，资金来源有保障；                                                                                                  4.项目预期产出数量、质量、时效符合正常水平。</t>
  </si>
  <si>
    <t>每项0.5分。</t>
  </si>
  <si>
    <t>立项程序
规范性</t>
  </si>
  <si>
    <t>程序规范</t>
  </si>
  <si>
    <t>1.项目是否符合申报条件；                                                                                                                                 2.项目申报、设立程序符合相关规定，是否通过问需于民等方式，确定项目建设内容、建设方式、筹资筹劳及管护制度，相关手续完善。</t>
  </si>
  <si>
    <t>每项1分。</t>
  </si>
  <si>
    <t>内容规范</t>
  </si>
  <si>
    <t>所提交的文件、材料是否符合相关要求，内容规范完整，包括立项申请、施工图、概预算、实施方案、规划编制等规范完整。</t>
  </si>
  <si>
    <t>符合2分，否则0分。</t>
  </si>
  <si>
    <t>绩效目标</t>
  </si>
  <si>
    <t>绩效目标
合理性</t>
  </si>
  <si>
    <t>目标合理</t>
  </si>
  <si>
    <t>绩效目标明确、合理，项目预期产出效益和效果符合正常水平。</t>
  </si>
  <si>
    <t>全部符合2分，部分符合1分，否则0分。</t>
  </si>
  <si>
    <t>未编制绩效目标申报表和绩效自评表。扣4分。</t>
  </si>
  <si>
    <t>绩效指标
明确性</t>
  </si>
  <si>
    <t>指标明确</t>
  </si>
  <si>
    <t>将绩效目标分解为具体绩效指标，绩效指标清晰、细化、可衡量。</t>
  </si>
  <si>
    <t>资金投入</t>
  </si>
  <si>
    <t>预算编制
科学性</t>
  </si>
  <si>
    <t>预算编制论证充分、
标准合理</t>
  </si>
  <si>
    <t>1.预算编制是否经过科学论证；
2.预算内容与项目内容是否匹配；
3.预算额度测算依据是否充分，是否按照标准编制；
4.预算确定的项目投资额或资金量是否与工作任务相匹配。</t>
  </si>
  <si>
    <t>资金分配
合理性</t>
  </si>
  <si>
    <t>资金分配依据充分、
额度合理</t>
  </si>
  <si>
    <t>1.预算资金分配依据是否充分；
2.资金分配额度是否合理，与项目单位或地方实际是否相适应。</t>
  </si>
  <si>
    <t>每项2分。</t>
  </si>
  <si>
    <t>过程</t>
  </si>
  <si>
    <t>资金管理</t>
  </si>
  <si>
    <t>资金到位</t>
  </si>
  <si>
    <t>到位及时率</t>
  </si>
  <si>
    <t>到位及时率=（及时到位资金/应到位资金）×100%。
及时到位资金：截至规定时点实际落实到具体项目的资金。
应到位资金：按照合同或项目进度要求截至规定时点应落实到位的资金。</t>
  </si>
  <si>
    <t>到位及时率≤60%，得零分；60%&lt;到位及时率&lt;100%，得1分；到位及时率≥100%，满分。</t>
  </si>
  <si>
    <t>预算执行</t>
  </si>
  <si>
    <t>预算执行率</t>
  </si>
  <si>
    <t>预算执行率=（实际支出资金/实际到位资金）×100%。
实际支出资金：一定时期（本年度或项目期）内项目实际拨付的资金。</t>
  </si>
  <si>
    <t>预算执行率≤60%，得零分；60%&lt;预算执行率&lt;100%，得1分；预算执行率≥100%，满分。</t>
  </si>
  <si>
    <t>财务管理</t>
  </si>
  <si>
    <t>资金使用合规性</t>
  </si>
  <si>
    <t>1.是否已制定或具有相应的项目资金管理办法，管理办法是否全面、完善，以保障项目资金规范安全运行。                                                                                      2.是否严格按照预算批复的资金安排使用资金，不得超范围使用，不得擅自调整预算资金，是否存在挪用、外借、虚列支出等情况。
3.资金使用是否按规定进行财务核算，是否真实、完整、清晰、及时反映项目收支情况。
4.资金拨付是否有完整的审批程序和手续，支付的依据是否充分、附件是否齐备。</t>
  </si>
  <si>
    <t>每符合一项1分。</t>
  </si>
  <si>
    <t>财务监控有效性</t>
  </si>
  <si>
    <t>1.是否已制定或具有相应的监控机制。
2.是否采取了相应的财务检查等必要的监控措施或手段，能及时发现问题并改善。</t>
  </si>
  <si>
    <t>业务
管理</t>
  </si>
  <si>
    <t>组织管理</t>
  </si>
  <si>
    <t>机构设置及人员配备</t>
  </si>
  <si>
    <t>1.是否健全组织机构并落实专人负责。
2.机构运转协调、有效，建立协调会签机制。
3.人员数量是否与项目匹配。
4.是否有合理数量专业人员。</t>
  </si>
  <si>
    <t>每符合一项0.5分。</t>
  </si>
  <si>
    <t>制度建立</t>
  </si>
  <si>
    <t>制度健全</t>
  </si>
  <si>
    <t>1.是否已制定或具有相应的业务管理制度；                                                                                                                  2.业务管理制度是否合法、合规、完整。</t>
  </si>
  <si>
    <t>制度执行有效性</t>
  </si>
  <si>
    <t>项目手续</t>
  </si>
  <si>
    <t>项目建设是否完善相关手续。</t>
  </si>
  <si>
    <t>全部符合1分，部分符合0.5分，不符合0分。</t>
  </si>
  <si>
    <t>项目招投标</t>
  </si>
  <si>
    <t>项目实施是否按规定实行招投标。</t>
  </si>
  <si>
    <t>项目管理</t>
  </si>
  <si>
    <t>项目单位是否专人负责现场施工管理和协调；是否进行监理；工程变更手续是否完备；工程是否按规定进行公示（开工前公示，开工后公示）；项目进度管理（项目进度计划、进度控制措施、进度完成情况、年度目标完成情况等）。</t>
  </si>
  <si>
    <t>全部符合2分，部分符合1分，不符合0分。</t>
  </si>
  <si>
    <t>仅有总体建设计划，未见相关年度计划、季度计划、月度计划，计划进度与实际进度无法比较。扣1分。</t>
  </si>
  <si>
    <t>项目竣工验收情况</t>
  </si>
  <si>
    <t>是否按照合同约定组织竣工验收，依据重庆市《房屋建筑和市政基础设施工程竣工联合验收管理办法》向相关主管部门提交竣工联合验收申请；验收过程中需整改事项是否及时整改；竣工验收合格，相关资料是否完整。</t>
  </si>
  <si>
    <t>项目质量可控性</t>
  </si>
  <si>
    <t>质量标准</t>
  </si>
  <si>
    <t>项目实施单位是否已制定或具有相应的质量要求和标准，并符合相关国家标准、行业标准/规范。</t>
  </si>
  <si>
    <t>质量监控</t>
  </si>
  <si>
    <t>项目实施单位是否为达到质量标准而采取必要措施，包括质量监理、群众监督、质量检查、项目验收等必要的控制措施和手段。</t>
  </si>
  <si>
    <t>施工过程中存在丝接头打磨不符合要求、外架塔设超高、施工材料堆码混乱等影响施工安全、施工质量的因素，应更加重视安全质量管理。扣0.5分。</t>
  </si>
  <si>
    <t>产出</t>
  </si>
  <si>
    <t>产出数量</t>
  </si>
  <si>
    <t>实际完成率</t>
  </si>
  <si>
    <t>建筑工程建设
完成率</t>
  </si>
  <si>
    <t>新建总建筑面积191452.20㎡，11栋建筑，包括生产厂房、综合站房、污水处理站、倒班房、综合楼、地下车库。                                                                                                                                                         建筑工程建设完成率=（实际完成实施内容的总量/计划完成实施内容的总量）×100%。</t>
  </si>
  <si>
    <t>实际完成率&lt;60%，得零分；60%≤实际完成率&lt;100%，得分=实际完成率*分值；实际完成率≥100%，满分。</t>
  </si>
  <si>
    <t>配套工程建设
完成率</t>
  </si>
  <si>
    <t>配套建设厂区道路、绿化、管网等。                                                                                                                   配套工程建设完成率=（实际完成实施内容的总量/计划完成实施内容的总量）×100%。</t>
  </si>
  <si>
    <t>污水处理站工程建设
完成率</t>
  </si>
  <si>
    <t>配套绿色孵化园项目建设的污水处理站工程。                                                                                                污水处理站工程建设完成率=（实际完成实施内容的总量/计划完成实施内容的总量）×100%。</t>
  </si>
  <si>
    <t>产出质量</t>
  </si>
  <si>
    <t>质量达标率</t>
  </si>
  <si>
    <t>抽查质量达标率</t>
  </si>
  <si>
    <t>抽查质量达标率=（抽查质量达标数/总体抽查数）×100%。分值占5分。</t>
  </si>
  <si>
    <t>抽查达标率&lt;60%，得0分；60%≤抽查达标率&lt;100%，得分=抽查达标率*分值；抽查达标率≥100%，满分。</t>
  </si>
  <si>
    <t>建设施工、流程等
符合行业标准</t>
  </si>
  <si>
    <t>1.建设施工是否按照行业标准进行；                                                                                                                 2.建设工程的工作流程是否符合行业标准。</t>
  </si>
  <si>
    <t>每符合一项2分。</t>
  </si>
  <si>
    <t>产出时效</t>
  </si>
  <si>
    <t>施工进度完成及时率</t>
  </si>
  <si>
    <t>实际完成项目耗时
与计划耗时的对比</t>
  </si>
  <si>
    <t>1.完成及时率=（实际完成时间/计划完成时间）×100%。            
2.对产出种类较多的项目，首先分类计算单一类别的完成及时率，再按资金量加权计算出总体的实际及时率。</t>
  </si>
  <si>
    <t>完成及时率≥150%，得零分；100%&lt;完成及时率&lt;150%，得分=满分-（完成及时率-1）*分值；完成及时率≤100%，满分。</t>
  </si>
  <si>
    <t>产出成本</t>
  </si>
  <si>
    <t>成本节约率</t>
  </si>
  <si>
    <t>完成项目计划工作目标的实际节约成本与计划成本的比率</t>
  </si>
  <si>
    <t>项目成本节约率=[（项目计划成本-项目实际成本）/项目计划成本]×100%。</t>
  </si>
  <si>
    <t>成本节约率≤-10%，不得分；-5%≥成本节约率&gt;-10%，得3分；0%≥成本节约率&gt;-5%，得5分；成本节约率≥0%，得6分。</t>
  </si>
  <si>
    <t>效益</t>
  </si>
  <si>
    <t>项目效益</t>
  </si>
  <si>
    <t>经济效益</t>
  </si>
  <si>
    <t>建成后项目产生的
经营收入</t>
  </si>
  <si>
    <t>项目建成后产生的经营收入包括标准厂房出租收入、综合楼出租收入、停车收入等。估算项目标准厂房出租收入为234013万元、综合楼出租收入为5874万元、停车收入为4447万元。</t>
  </si>
  <si>
    <t>建成后产生收入与预期规划相符合，得满分；部分符合，视情况1-3分；不符合0分。</t>
  </si>
  <si>
    <t>虽然有项目运营1年产生的租金收入，但收入对比预期相对较低，且入驻企业仅有10家，也未见后续中长期规划及长期发展策略等，相关经济效益发挥不明显。扣2分。</t>
  </si>
  <si>
    <t>社会效益</t>
  </si>
  <si>
    <t>为食品加工企业提供优良发展场所</t>
  </si>
  <si>
    <t>方便企业入住的需要，建设有利于入驻企业前期投资的控制，有利于入驻企业快速生产、盈利，减少入驻企业的生产经营风险。</t>
  </si>
  <si>
    <t>专家评价和问卷调查法为主。作用明显4分；作用一般，视情况1-2分；无作用0分。</t>
  </si>
  <si>
    <t>改善产业集聚区招商引资环境</t>
  </si>
  <si>
    <t>通过建设集生产、培训、展销、研发于一体的食品产业园建设项目，能很大程度上解决了产业集聚区目前的短板，改善投资环境，增强了对一些有势力企业的吸引力。</t>
  </si>
  <si>
    <t>进一步加快经济发展的需要</t>
  </si>
  <si>
    <t>该项目的实施，加快和推进食品产业的发展速度，提升产业发展水平和质量，尤其是以现代食品工业为主体，以食品相关的高新技术产业的发展速度、水平和质量得到进一步的提升，对加快经济全面发展、均衡发展具有积极的推动作用和重要意义。</t>
  </si>
  <si>
    <t>可持续影响</t>
  </si>
  <si>
    <t>项目自身运行的可持续性</t>
  </si>
  <si>
    <t>是否建立并形成保障项目持续运营发挥效益的长效机制，是否建立管护制度，资金经费得到保障等。</t>
  </si>
  <si>
    <t>全部满足3分；部分满足，视情况1-2分；不满足0分。</t>
  </si>
  <si>
    <t>绿色食品孵化园项目竣工后1年仅有10家企业入驻，产生的收益较低，并未发挥绿色食品产业集聚区的作用，也未见后续中长期规划及长期发展策略等，运营期管理维护机制还需进一步完善。扣1分。</t>
  </si>
  <si>
    <t>项目效果的可持续性</t>
  </si>
  <si>
    <t>项目实施后，作用和效果是否可持续。</t>
  </si>
  <si>
    <t>满意度</t>
  </si>
  <si>
    <t>实施单位满意度</t>
  </si>
  <si>
    <t>考察各实施单位对项目政策制度实施流程和整体实施效果的综合满意度，一般采取问卷调查方式。</t>
  </si>
  <si>
    <t>满意度≥90%：4分；≥80%：3分；≥70%：2分；≥60%：1分；否则0分。</t>
  </si>
  <si>
    <t>受益对象满意度</t>
  </si>
  <si>
    <t>考察受益对象对项目整体实施进度和整体实施效果的综合满意度，一般采取问卷调查方式。</t>
  </si>
  <si>
    <t>综合满意占比86.50%。扣1分。</t>
  </si>
  <si>
    <t>合计</t>
  </si>
  <si>
    <r>
      <rPr>
        <b/>
        <sz val="12"/>
        <color theme="1"/>
        <rFont val="仿宋"/>
        <charset val="134"/>
      </rPr>
      <t>调查内容</t>
    </r>
  </si>
  <si>
    <r>
      <rPr>
        <b/>
        <sz val="12"/>
        <color theme="1"/>
        <rFont val="仿宋"/>
        <charset val="134"/>
      </rPr>
      <t>满意</t>
    </r>
  </si>
  <si>
    <r>
      <rPr>
        <b/>
        <sz val="12"/>
        <color theme="1"/>
        <rFont val="仿宋"/>
        <charset val="134"/>
      </rPr>
      <t>基本满意</t>
    </r>
  </si>
  <si>
    <r>
      <rPr>
        <b/>
        <sz val="12"/>
        <color theme="1"/>
        <rFont val="仿宋"/>
        <charset val="134"/>
      </rPr>
      <t>不满意</t>
    </r>
  </si>
  <si>
    <r>
      <rPr>
        <sz val="12"/>
        <color theme="1"/>
        <rFont val="仿宋"/>
        <charset val="134"/>
      </rPr>
      <t>对政策制度实施流程的满意度</t>
    </r>
  </si>
  <si>
    <r>
      <rPr>
        <sz val="12"/>
        <color theme="1"/>
        <rFont val="仿宋"/>
        <charset val="134"/>
      </rPr>
      <t>对整体实施效果的满意度</t>
    </r>
  </si>
  <si>
    <r>
      <rPr>
        <b/>
        <sz val="12"/>
        <color theme="1"/>
        <rFont val="仿宋"/>
        <charset val="134"/>
      </rPr>
      <t>综合满意度</t>
    </r>
  </si>
  <si>
    <r>
      <rPr>
        <sz val="12"/>
        <color theme="1"/>
        <rFont val="仿宋"/>
        <charset val="134"/>
      </rPr>
      <t>项目整体实施进度满意度</t>
    </r>
  </si>
  <si>
    <r>
      <rPr>
        <sz val="12"/>
        <color theme="1"/>
        <rFont val="仿宋"/>
        <charset val="134"/>
      </rPr>
      <t>整体实施效果的满意度</t>
    </r>
  </si>
  <si>
    <r>
      <rPr>
        <b/>
        <sz val="12"/>
        <color theme="1"/>
        <rFont val="仿宋"/>
        <charset val="134"/>
      </rPr>
      <t>一级指标</t>
    </r>
  </si>
  <si>
    <r>
      <rPr>
        <b/>
        <sz val="12"/>
        <color theme="1"/>
        <rFont val="仿宋"/>
        <charset val="134"/>
      </rPr>
      <t>标准分值</t>
    </r>
  </si>
  <si>
    <r>
      <rPr>
        <b/>
        <sz val="12"/>
        <color theme="1"/>
        <rFont val="仿宋"/>
        <charset val="134"/>
      </rPr>
      <t>评分</t>
    </r>
  </si>
  <si>
    <r>
      <rPr>
        <b/>
        <sz val="12"/>
        <color theme="1"/>
        <rFont val="仿宋"/>
        <charset val="134"/>
      </rPr>
      <t>得分率</t>
    </r>
  </si>
  <si>
    <r>
      <rPr>
        <sz val="12"/>
        <color theme="1"/>
        <rFont val="仿宋"/>
        <charset val="134"/>
      </rPr>
      <t>决策</t>
    </r>
  </si>
  <si>
    <r>
      <rPr>
        <sz val="12"/>
        <color theme="1"/>
        <rFont val="仿宋"/>
        <charset val="134"/>
      </rPr>
      <t>过程</t>
    </r>
  </si>
  <si>
    <r>
      <rPr>
        <sz val="12"/>
        <color theme="1"/>
        <rFont val="仿宋"/>
        <charset val="134"/>
      </rPr>
      <t>产出</t>
    </r>
  </si>
  <si>
    <r>
      <rPr>
        <sz val="12"/>
        <color theme="1"/>
        <rFont val="仿宋"/>
        <charset val="134"/>
      </rPr>
      <t>效益</t>
    </r>
  </si>
  <si>
    <r>
      <rPr>
        <b/>
        <sz val="12"/>
        <color theme="1"/>
        <rFont val="仿宋"/>
        <charset val="134"/>
      </rPr>
      <t>小计</t>
    </r>
  </si>
  <si>
    <t>序号</t>
  </si>
  <si>
    <t>资金文号</t>
  </si>
  <si>
    <t>预算资金</t>
  </si>
  <si>
    <t>资金来源</t>
  </si>
  <si>
    <t>武财建〔2020〕24号</t>
  </si>
  <si>
    <t>2020年新增债券预算</t>
  </si>
  <si>
    <t>武财建〔2020〕42号</t>
  </si>
  <si>
    <t>武财建〔2020〕75号</t>
  </si>
  <si>
    <t>武财建〔2020〕137号</t>
  </si>
  <si>
    <t>2020年政府债券资金预算</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</si>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</sst>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sz val="12"/>
      <color theme="1"/>
      <name val="仿宋"/>
      <charset val="134"/>
    </font>
    <font>
      <b/>
      <sz val="12"/>
      <color theme="1"/>
      <name val="仿宋"/>
      <charset val="134"/>
    </font>
    <font>
      <sz val="11"/>
      <color indexed="8"/>
      <name val="宋体"/>
      <charset val="134"/>
    </font>
    <font>
      <b/>
      <sz val="11"/>
      <color indexed="8"/>
      <name val="宋体"/>
      <charset val="134"/>
    </font>
    <font>
      <b/>
      <sz val="16"/>
      <color indexed="8"/>
      <name val="宋体"/>
      <charset val="134"/>
    </font>
    <font>
      <b/>
      <sz val="10"/>
      <color indexed="8"/>
      <name val="宋体"/>
      <charset val="134"/>
    </font>
    <font>
      <sz val="9"/>
      <color indexed="8"/>
      <name val="宋体"/>
      <charset val="134"/>
    </font>
    <font>
      <sz val="9"/>
      <color rgb="FF000000"/>
      <name val="宋体"/>
      <charset val="134"/>
      <scheme val="minor"/>
    </font>
    <font>
      <sz val="9"/>
      <name val="宋体"/>
      <charset val="134"/>
      <scheme val="minor"/>
    </font>
    <font>
      <sz val="9"/>
      <name val="宋体"/>
      <charset val="134"/>
    </font>
    <font>
      <b/>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u/>
      <sz val="11"/>
      <color indexed="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4" borderId="9" applyNumberFormat="0" applyAlignment="0" applyProtection="0">
      <alignment vertical="center"/>
    </xf>
    <xf numFmtId="0" fontId="21" fillId="5" borderId="10" applyNumberFormat="0" applyAlignment="0" applyProtection="0">
      <alignment vertical="center"/>
    </xf>
    <xf numFmtId="0" fontId="22" fillId="5" borderId="9" applyNumberFormat="0" applyAlignment="0" applyProtection="0">
      <alignment vertical="center"/>
    </xf>
    <xf numFmtId="0" fontId="23" fillId="6"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alignment vertical="center"/>
    </xf>
    <xf numFmtId="0" fontId="31"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pplyNumberFormat="0" applyFill="0" applyBorder="0" applyAlignment="0" applyProtection="0">
      <alignment vertical="center"/>
    </xf>
  </cellStyleXfs>
  <cellXfs count="61">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lignment vertical="center"/>
    </xf>
    <xf numFmtId="0" fontId="1" fillId="0" borderId="2" xfId="0" applyFont="1" applyBorder="1" applyAlignment="1">
      <alignment horizontal="center" vertical="center" wrapText="1"/>
    </xf>
    <xf numFmtId="10" fontId="0" fillId="0" borderId="0" xfId="3" applyNumberFormat="1">
      <alignment vertical="center"/>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0" fontId="1" fillId="0" borderId="3" xfId="0" applyNumberFormat="1" applyFont="1" applyBorder="1" applyAlignment="1">
      <alignment horizontal="center" vertical="center" wrapText="1"/>
    </xf>
    <xf numFmtId="10" fontId="2" fillId="0" borderId="3" xfId="0" applyNumberFormat="1" applyFont="1" applyBorder="1" applyAlignment="1">
      <alignment horizontal="center" vertical="center" wrapText="1"/>
    </xf>
    <xf numFmtId="10" fontId="0" fillId="2" borderId="0" xfId="3" applyNumberFormat="1" applyFill="1">
      <alignment vertical="center"/>
    </xf>
    <xf numFmtId="9" fontId="1" fillId="0" borderId="3" xfId="3" applyNumberFormat="1" applyFont="1" applyBorder="1" applyAlignment="1">
      <alignment horizontal="center" vertical="center" wrapText="1"/>
    </xf>
    <xf numFmtId="10" fontId="2" fillId="2" borderId="3" xfId="0" applyNumberFormat="1" applyFont="1" applyFill="1" applyBorder="1" applyAlignment="1">
      <alignment horizontal="center" vertical="center" wrapText="1"/>
    </xf>
    <xf numFmtId="0" fontId="3" fillId="0" borderId="0" xfId="57" applyBorder="1" applyAlignment="1">
      <alignment vertical="center"/>
    </xf>
    <xf numFmtId="0" fontId="3" fillId="0" borderId="0" xfId="57" applyFill="1">
      <alignment vertical="center"/>
    </xf>
    <xf numFmtId="0" fontId="4" fillId="0" borderId="0" xfId="57" applyFont="1">
      <alignment vertical="center"/>
    </xf>
    <xf numFmtId="0" fontId="3" fillId="0" borderId="0" xfId="57">
      <alignment vertical="center"/>
    </xf>
    <xf numFmtId="0" fontId="3" fillId="0" borderId="0" xfId="57" applyAlignment="1">
      <alignment horizontal="center" vertical="center"/>
    </xf>
    <xf numFmtId="0" fontId="3" fillId="0" borderId="0" xfId="57" applyFill="1" applyAlignment="1">
      <alignment horizontal="center" vertical="center"/>
    </xf>
    <xf numFmtId="0" fontId="5" fillId="0" borderId="0" xfId="57" applyFont="1" applyBorder="1" applyAlignment="1">
      <alignment vertical="center"/>
    </xf>
    <xf numFmtId="0" fontId="5" fillId="0" borderId="0" xfId="78" applyFont="1" applyAlignment="1">
      <alignment horizontal="center" vertical="center"/>
    </xf>
    <xf numFmtId="0" fontId="6" fillId="0" borderId="1" xfId="78" applyFont="1" applyBorder="1" applyAlignment="1">
      <alignment horizontal="center" vertical="center" wrapText="1"/>
    </xf>
    <xf numFmtId="0" fontId="7" fillId="0" borderId="4" xfId="86" applyFont="1" applyFill="1" applyBorder="1" applyAlignment="1">
      <alignment horizontal="center" vertical="center" wrapText="1"/>
    </xf>
    <xf numFmtId="0" fontId="7" fillId="0" borderId="4" xfId="78" applyFont="1" applyFill="1" applyBorder="1" applyAlignment="1">
      <alignment horizontal="center" vertical="center" wrapText="1"/>
    </xf>
    <xf numFmtId="0" fontId="7" fillId="0" borderId="1" xfId="86" applyFont="1" applyFill="1" applyBorder="1" applyAlignment="1">
      <alignment horizontal="center" vertical="center" wrapText="1"/>
    </xf>
    <xf numFmtId="0" fontId="7" fillId="0" borderId="1" xfId="78"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77" applyFont="1" applyFill="1" applyBorder="1" applyAlignment="1">
      <alignment horizontal="center" vertical="center" wrapText="1"/>
    </xf>
    <xf numFmtId="0" fontId="10" fillId="0" borderId="1" xfId="78" applyFont="1" applyFill="1" applyBorder="1" applyAlignment="1" applyProtection="1">
      <alignment horizontal="center" vertical="center" wrapText="1"/>
      <protection locked="0"/>
    </xf>
    <xf numFmtId="0" fontId="10" fillId="0" borderId="1" xfId="77" applyFont="1" applyFill="1" applyBorder="1" applyAlignment="1">
      <alignment horizontal="center" vertical="center" wrapText="1"/>
    </xf>
    <xf numFmtId="0" fontId="10" fillId="0" borderId="1" xfId="78" applyFont="1" applyFill="1" applyBorder="1" applyAlignment="1">
      <alignment horizontal="center" vertical="center" wrapText="1"/>
    </xf>
    <xf numFmtId="0" fontId="7" fillId="0" borderId="1" xfId="97" applyFont="1" applyBorder="1" applyAlignment="1">
      <alignment horizontal="center" vertical="center" wrapText="1"/>
    </xf>
    <xf numFmtId="0" fontId="10" fillId="0" borderId="1" xfId="94" applyFont="1" applyFill="1" applyBorder="1" applyAlignment="1">
      <alignment horizontal="center" vertical="center" wrapText="1"/>
    </xf>
    <xf numFmtId="0" fontId="11" fillId="0" borderId="1" xfId="78" applyFont="1" applyFill="1" applyBorder="1" applyAlignment="1">
      <alignment horizontal="center" vertical="center" wrapText="1"/>
    </xf>
    <xf numFmtId="0" fontId="11" fillId="0" borderId="1" xfId="78" applyFont="1" applyBorder="1" applyAlignment="1">
      <alignment horizontal="center" vertical="center" wrapText="1"/>
    </xf>
    <xf numFmtId="0" fontId="6" fillId="0" borderId="1" xfId="78" applyFont="1" applyFill="1" applyBorder="1" applyAlignment="1">
      <alignment horizontal="center" vertical="center" wrapText="1"/>
    </xf>
    <xf numFmtId="0" fontId="7" fillId="0" borderId="4" xfId="78" applyFont="1" applyFill="1" applyBorder="1" applyAlignment="1">
      <alignment vertical="center" wrapText="1"/>
    </xf>
    <xf numFmtId="0" fontId="7" fillId="0" borderId="1" xfId="78" applyFont="1" applyFill="1" applyBorder="1" applyAlignment="1">
      <alignment vertical="center" wrapText="1"/>
    </xf>
    <xf numFmtId="0" fontId="7" fillId="0" borderId="4" xfId="78" applyFont="1" applyFill="1" applyBorder="1" applyAlignment="1">
      <alignment horizontal="left" vertical="center" wrapText="1"/>
    </xf>
    <xf numFmtId="0" fontId="10" fillId="0" borderId="1" xfId="78" applyFont="1" applyFill="1" applyBorder="1" applyAlignment="1">
      <alignment vertical="center" wrapText="1"/>
    </xf>
    <xf numFmtId="0" fontId="7" fillId="0" borderId="1" xfId="78" applyFont="1" applyFill="1" applyBorder="1" applyAlignment="1">
      <alignment horizontal="left" vertical="center" wrapText="1"/>
    </xf>
    <xf numFmtId="0" fontId="7" fillId="0" borderId="5" xfId="78" applyFont="1" applyFill="1" applyBorder="1" applyAlignment="1">
      <alignment horizontal="left" vertical="center" wrapText="1"/>
    </xf>
    <xf numFmtId="0" fontId="7" fillId="0" borderId="1" xfId="62" applyFont="1" applyFill="1" applyBorder="1" applyAlignment="1">
      <alignment vertical="center" wrapText="1"/>
    </xf>
    <xf numFmtId="0" fontId="8" fillId="0" borderId="5"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78" applyFont="1" applyFill="1" applyBorder="1" applyAlignment="1">
      <alignment horizontal="left" vertical="center" wrapText="1"/>
    </xf>
    <xf numFmtId="0" fontId="10" fillId="0" borderId="1" xfId="78" applyFont="1" applyFill="1" applyBorder="1" applyAlignment="1" applyProtection="1">
      <alignment vertical="center" wrapText="1"/>
      <protection locked="0"/>
    </xf>
    <xf numFmtId="0" fontId="7" fillId="0" borderId="1" xfId="84" applyFont="1" applyFill="1" applyBorder="1" applyAlignment="1">
      <alignment vertical="center" wrapText="1"/>
    </xf>
    <xf numFmtId="0" fontId="7" fillId="0" borderId="1" xfId="61" applyFont="1" applyFill="1" applyBorder="1" applyAlignment="1">
      <alignment vertical="center" wrapText="1"/>
    </xf>
    <xf numFmtId="0" fontId="7" fillId="0" borderId="1" xfId="77" applyFont="1" applyFill="1" applyBorder="1" applyAlignment="1">
      <alignment horizontal="left" vertical="center" wrapText="1"/>
    </xf>
    <xf numFmtId="0" fontId="7" fillId="0" borderId="1" xfId="84" applyFont="1" applyBorder="1" applyAlignment="1">
      <alignment vertical="center" wrapText="1"/>
    </xf>
    <xf numFmtId="0" fontId="7" fillId="0" borderId="1" xfId="57" applyFont="1" applyFill="1" applyBorder="1" applyAlignment="1">
      <alignment horizontal="left" vertical="center"/>
    </xf>
    <xf numFmtId="0" fontId="7" fillId="0" borderId="1" xfId="97" applyFont="1" applyBorder="1" applyAlignment="1">
      <alignment vertical="center" wrapText="1"/>
    </xf>
    <xf numFmtId="0" fontId="10" fillId="0" borderId="1" xfId="94" applyFont="1" applyFill="1" applyBorder="1" applyAlignment="1">
      <alignment vertical="center" wrapText="1"/>
    </xf>
    <xf numFmtId="0" fontId="10" fillId="0" borderId="1" xfId="77" applyFont="1" applyFill="1" applyBorder="1" applyAlignment="1">
      <alignment horizontal="left" vertical="center" wrapText="1"/>
    </xf>
    <xf numFmtId="0" fontId="8" fillId="0" borderId="1" xfId="0" applyFont="1" applyFill="1" applyBorder="1" applyAlignment="1">
      <alignment horizontal="left" vertical="center" wrapText="1"/>
    </xf>
    <xf numFmtId="176" fontId="11" fillId="0" borderId="1" xfId="78" applyNumberFormat="1" applyFont="1" applyBorder="1" applyAlignment="1">
      <alignment horizontal="center" vertical="center" wrapText="1"/>
    </xf>
    <xf numFmtId="0" fontId="11" fillId="0" borderId="1" xfId="78" applyFont="1" applyFill="1" applyBorder="1" applyAlignment="1">
      <alignment horizontal="left" vertical="center" wrapText="1"/>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9" xfId="49"/>
    <cellStyle name="常规 6" xfId="50"/>
    <cellStyle name="常规 12" xfId="51"/>
    <cellStyle name="常规 31" xfId="52"/>
    <cellStyle name="常规 26" xfId="53"/>
    <cellStyle name="常规 21" xfId="54"/>
    <cellStyle name="常规 16" xfId="55"/>
    <cellStyle name="常规 2 2" xfId="56"/>
    <cellStyle name="常规 10" xfId="57"/>
    <cellStyle name="常规 16 2" xfId="58"/>
    <cellStyle name="常规 2 3" xfId="59"/>
    <cellStyle name="常规 2 3 2" xfId="60"/>
    <cellStyle name="常规 11" xfId="61"/>
    <cellStyle name="常规 13" xfId="62"/>
    <cellStyle name="常规 14" xfId="63"/>
    <cellStyle name="常规 15" xfId="64"/>
    <cellStyle name="常规 20" xfId="65"/>
    <cellStyle name="常规 17" xfId="66"/>
    <cellStyle name="常规 22" xfId="67"/>
    <cellStyle name="常规 18" xfId="68"/>
    <cellStyle name="常规 23" xfId="69"/>
    <cellStyle name="常规 19" xfId="70"/>
    <cellStyle name="常规 24" xfId="71"/>
    <cellStyle name="常规 2" xfId="72"/>
    <cellStyle name="常规 2 4" xfId="73"/>
    <cellStyle name="常规 2 5" xfId="74"/>
    <cellStyle name="常规 2 6" xfId="75"/>
    <cellStyle name="常规 2 7" xfId="76"/>
    <cellStyle name="常规 2 8" xfId="77"/>
    <cellStyle name="常规 25" xfId="78"/>
    <cellStyle name="常规 30" xfId="79"/>
    <cellStyle name="常规 27" xfId="80"/>
    <cellStyle name="常规 32" xfId="81"/>
    <cellStyle name="常规 28" xfId="82"/>
    <cellStyle name="常规 33" xfId="83"/>
    <cellStyle name="常规 29" xfId="84"/>
    <cellStyle name="常规 34" xfId="85"/>
    <cellStyle name="常规 3" xfId="86"/>
    <cellStyle name="常规 35" xfId="87"/>
    <cellStyle name="常规 40" xfId="88"/>
    <cellStyle name="常规 36" xfId="89"/>
    <cellStyle name="常规 41" xfId="90"/>
    <cellStyle name="常规 37" xfId="91"/>
    <cellStyle name="常规 42" xfId="92"/>
    <cellStyle name="常规 38" xfId="93"/>
    <cellStyle name="常规 4" xfId="94"/>
    <cellStyle name="常规 5" xfId="95"/>
    <cellStyle name="常规 7" xfId="96"/>
    <cellStyle name="常规 8" xfId="97"/>
    <cellStyle name="常规 9" xfId="98"/>
    <cellStyle name="超链接 2" xfId="9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L38"/>
  <sheetViews>
    <sheetView showGridLines="0" tabSelected="1" view="pageBreakPreview" zoomScale="85" zoomScaleNormal="80" topLeftCell="A31" workbookViewId="0">
      <selection activeCell="L38" sqref="L38"/>
    </sheetView>
  </sheetViews>
  <sheetFormatPr defaultColWidth="9" defaultRowHeight="14"/>
  <cols>
    <col min="1" max="1" width="9.72727272727273" style="17" customWidth="1"/>
    <col min="2" max="4" width="4.90909090909091" style="17" customWidth="1"/>
    <col min="5" max="5" width="10.6363636363636" style="17" customWidth="1"/>
    <col min="6" max="6" width="4.90909090909091" style="17" customWidth="1"/>
    <col min="7" max="7" width="16.2545454545455" style="17" customWidth="1"/>
    <col min="8" max="8" width="4.90909090909091" style="18" customWidth="1"/>
    <col min="9" max="9" width="58.8181818181818" style="17" customWidth="1"/>
    <col min="10" max="10" width="32.3181818181818" style="17" customWidth="1"/>
    <col min="11" max="11" width="7" style="18" customWidth="1"/>
    <col min="12" max="12" width="27.7727272727273" style="19" customWidth="1"/>
    <col min="13" max="16384" width="9" style="17"/>
  </cols>
  <sheetData>
    <row r="1" s="14" customFormat="1" ht="31.5" customHeight="1" spans="1:12">
      <c r="A1" s="20" t="s">
        <v>0</v>
      </c>
      <c r="B1" s="21" t="s">
        <v>1</v>
      </c>
      <c r="C1" s="21"/>
      <c r="D1" s="21"/>
      <c r="E1" s="21"/>
      <c r="F1" s="21"/>
      <c r="G1" s="21"/>
      <c r="H1" s="21"/>
      <c r="I1" s="21"/>
      <c r="J1" s="21"/>
      <c r="K1" s="21"/>
      <c r="L1" s="21"/>
    </row>
    <row r="2" ht="31.65" customHeight="1" spans="1:12">
      <c r="A2" s="22" t="s">
        <v>2</v>
      </c>
      <c r="B2" s="22" t="s">
        <v>3</v>
      </c>
      <c r="C2" s="22" t="s">
        <v>4</v>
      </c>
      <c r="D2" s="22" t="s">
        <v>3</v>
      </c>
      <c r="E2" s="22" t="s">
        <v>5</v>
      </c>
      <c r="F2" s="22" t="s">
        <v>3</v>
      </c>
      <c r="G2" s="22" t="s">
        <v>6</v>
      </c>
      <c r="H2" s="22" t="s">
        <v>3</v>
      </c>
      <c r="I2" s="22" t="s">
        <v>7</v>
      </c>
      <c r="J2" s="22" t="s">
        <v>8</v>
      </c>
      <c r="K2" s="22" t="s">
        <v>9</v>
      </c>
      <c r="L2" s="37" t="s">
        <v>10</v>
      </c>
    </row>
    <row r="3" s="15" customFormat="1" ht="41" customHeight="1" spans="1:12">
      <c r="A3" s="23" t="s">
        <v>11</v>
      </c>
      <c r="B3" s="23">
        <v>20</v>
      </c>
      <c r="C3" s="23" t="s">
        <v>12</v>
      </c>
      <c r="D3" s="23">
        <v>8</v>
      </c>
      <c r="E3" s="24" t="s">
        <v>13</v>
      </c>
      <c r="F3" s="24">
        <v>4</v>
      </c>
      <c r="G3" s="24" t="s">
        <v>14</v>
      </c>
      <c r="H3" s="24">
        <v>2</v>
      </c>
      <c r="I3" s="38" t="s">
        <v>15</v>
      </c>
      <c r="J3" s="39" t="s">
        <v>16</v>
      </c>
      <c r="K3" s="24">
        <v>2</v>
      </c>
      <c r="L3" s="40"/>
    </row>
    <row r="4" s="15" customFormat="1" ht="68" customHeight="1" spans="1:12">
      <c r="A4" s="25"/>
      <c r="B4" s="25"/>
      <c r="C4" s="25"/>
      <c r="D4" s="25"/>
      <c r="E4" s="26"/>
      <c r="F4" s="26"/>
      <c r="G4" s="26" t="s">
        <v>17</v>
      </c>
      <c r="H4" s="26">
        <v>2</v>
      </c>
      <c r="I4" s="39" t="s">
        <v>18</v>
      </c>
      <c r="J4" s="41" t="s">
        <v>19</v>
      </c>
      <c r="K4" s="26">
        <v>2</v>
      </c>
      <c r="L4" s="42"/>
    </row>
    <row r="5" s="15" customFormat="1" ht="40" customHeight="1" spans="1:12">
      <c r="A5" s="25"/>
      <c r="B5" s="25"/>
      <c r="C5" s="25"/>
      <c r="D5" s="25"/>
      <c r="E5" s="26" t="s">
        <v>20</v>
      </c>
      <c r="F5" s="26">
        <v>4</v>
      </c>
      <c r="G5" s="26" t="s">
        <v>21</v>
      </c>
      <c r="H5" s="26">
        <v>2</v>
      </c>
      <c r="I5" s="39" t="s">
        <v>22</v>
      </c>
      <c r="J5" s="39" t="s">
        <v>23</v>
      </c>
      <c r="K5" s="26">
        <v>2</v>
      </c>
      <c r="L5" s="42"/>
    </row>
    <row r="6" s="15" customFormat="1" ht="28" customHeight="1" spans="1:12">
      <c r="A6" s="25"/>
      <c r="B6" s="25"/>
      <c r="C6" s="25"/>
      <c r="D6" s="25"/>
      <c r="E6" s="26"/>
      <c r="F6" s="26"/>
      <c r="G6" s="26" t="s">
        <v>24</v>
      </c>
      <c r="H6" s="26">
        <v>2</v>
      </c>
      <c r="I6" s="39" t="s">
        <v>25</v>
      </c>
      <c r="J6" s="39" t="s">
        <v>26</v>
      </c>
      <c r="K6" s="26">
        <v>2</v>
      </c>
      <c r="L6" s="42"/>
    </row>
    <row r="7" s="15" customFormat="1" ht="24" spans="1:12">
      <c r="A7" s="25"/>
      <c r="B7" s="25"/>
      <c r="C7" s="25" t="s">
        <v>27</v>
      </c>
      <c r="D7" s="25">
        <v>4</v>
      </c>
      <c r="E7" s="26" t="s">
        <v>28</v>
      </c>
      <c r="F7" s="26">
        <v>2</v>
      </c>
      <c r="G7" s="26" t="s">
        <v>29</v>
      </c>
      <c r="H7" s="26">
        <v>2</v>
      </c>
      <c r="I7" s="39" t="s">
        <v>30</v>
      </c>
      <c r="J7" s="39" t="s">
        <v>31</v>
      </c>
      <c r="K7" s="26">
        <v>0</v>
      </c>
      <c r="L7" s="43" t="s">
        <v>32</v>
      </c>
    </row>
    <row r="8" s="15" customFormat="1" ht="24" spans="1:12">
      <c r="A8" s="25"/>
      <c r="B8" s="25"/>
      <c r="C8" s="25"/>
      <c r="D8" s="25"/>
      <c r="E8" s="26" t="s">
        <v>33</v>
      </c>
      <c r="F8" s="26">
        <v>2</v>
      </c>
      <c r="G8" s="26" t="s">
        <v>34</v>
      </c>
      <c r="H8" s="26">
        <v>2</v>
      </c>
      <c r="I8" s="39" t="s">
        <v>35</v>
      </c>
      <c r="J8" s="39" t="s">
        <v>31</v>
      </c>
      <c r="K8" s="26">
        <v>0</v>
      </c>
      <c r="L8" s="40"/>
    </row>
    <row r="9" s="15" customFormat="1" ht="56" customHeight="1" spans="1:12">
      <c r="A9" s="25"/>
      <c r="B9" s="25"/>
      <c r="C9" s="25" t="s">
        <v>36</v>
      </c>
      <c r="D9" s="25">
        <v>8</v>
      </c>
      <c r="E9" s="26" t="s">
        <v>37</v>
      </c>
      <c r="F9" s="26">
        <v>4</v>
      </c>
      <c r="G9" s="26" t="s">
        <v>38</v>
      </c>
      <c r="H9" s="26">
        <v>4</v>
      </c>
      <c r="I9" s="39" t="s">
        <v>39</v>
      </c>
      <c r="J9" s="44" t="s">
        <v>23</v>
      </c>
      <c r="K9" s="26">
        <v>4</v>
      </c>
      <c r="L9" s="42"/>
    </row>
    <row r="10" s="15" customFormat="1" ht="27" customHeight="1" spans="1:12">
      <c r="A10" s="25"/>
      <c r="B10" s="25"/>
      <c r="C10" s="25"/>
      <c r="D10" s="25"/>
      <c r="E10" s="26" t="s">
        <v>40</v>
      </c>
      <c r="F10" s="26">
        <v>4</v>
      </c>
      <c r="G10" s="26" t="s">
        <v>41</v>
      </c>
      <c r="H10" s="26">
        <v>4</v>
      </c>
      <c r="I10" s="39" t="s">
        <v>42</v>
      </c>
      <c r="J10" s="44" t="s">
        <v>43</v>
      </c>
      <c r="K10" s="26">
        <v>4</v>
      </c>
      <c r="L10" s="42"/>
    </row>
    <row r="11" s="15" customFormat="1" ht="40" customHeight="1" spans="1:12">
      <c r="A11" s="25" t="s">
        <v>44</v>
      </c>
      <c r="B11" s="25">
        <v>20</v>
      </c>
      <c r="C11" s="25" t="s">
        <v>45</v>
      </c>
      <c r="D11" s="25">
        <v>10</v>
      </c>
      <c r="E11" s="26" t="s">
        <v>46</v>
      </c>
      <c r="F11" s="26">
        <v>2</v>
      </c>
      <c r="G11" s="26" t="s">
        <v>47</v>
      </c>
      <c r="H11" s="26">
        <v>2</v>
      </c>
      <c r="I11" s="39" t="s">
        <v>48</v>
      </c>
      <c r="J11" s="44" t="s">
        <v>49</v>
      </c>
      <c r="K11" s="26">
        <v>2</v>
      </c>
      <c r="L11" s="42"/>
    </row>
    <row r="12" s="15" customFormat="1" ht="30" customHeight="1" spans="1:12">
      <c r="A12" s="25"/>
      <c r="B12" s="25"/>
      <c r="C12" s="25"/>
      <c r="D12" s="25"/>
      <c r="E12" s="26" t="s">
        <v>50</v>
      </c>
      <c r="F12" s="26">
        <v>2</v>
      </c>
      <c r="G12" s="26" t="s">
        <v>51</v>
      </c>
      <c r="H12" s="26">
        <v>2</v>
      </c>
      <c r="I12" s="39" t="s">
        <v>52</v>
      </c>
      <c r="J12" s="44" t="s">
        <v>53</v>
      </c>
      <c r="K12" s="26">
        <v>2</v>
      </c>
      <c r="L12" s="42"/>
    </row>
    <row r="13" s="15" customFormat="1" ht="96" spans="1:12">
      <c r="A13" s="25"/>
      <c r="B13" s="25"/>
      <c r="C13" s="25"/>
      <c r="D13" s="25"/>
      <c r="E13" s="27" t="s">
        <v>54</v>
      </c>
      <c r="F13" s="27">
        <v>6</v>
      </c>
      <c r="G13" s="27" t="s">
        <v>55</v>
      </c>
      <c r="H13" s="28">
        <v>4</v>
      </c>
      <c r="I13" s="45" t="s">
        <v>56</v>
      </c>
      <c r="J13" s="46" t="s">
        <v>57</v>
      </c>
      <c r="K13" s="26">
        <v>4</v>
      </c>
      <c r="L13" s="42"/>
    </row>
    <row r="14" s="15" customFormat="1" ht="32" customHeight="1" spans="1:12">
      <c r="A14" s="25"/>
      <c r="B14" s="25"/>
      <c r="C14" s="25"/>
      <c r="D14" s="25"/>
      <c r="E14" s="27"/>
      <c r="F14" s="27"/>
      <c r="G14" s="27" t="s">
        <v>58</v>
      </c>
      <c r="H14" s="28">
        <v>2</v>
      </c>
      <c r="I14" s="46" t="s">
        <v>59</v>
      </c>
      <c r="J14" s="46" t="s">
        <v>57</v>
      </c>
      <c r="K14" s="26">
        <v>2</v>
      </c>
      <c r="L14" s="42"/>
    </row>
    <row r="15" s="15" customFormat="1" ht="48" spans="1:12">
      <c r="A15" s="25" t="s">
        <v>44</v>
      </c>
      <c r="B15" s="25">
        <v>20</v>
      </c>
      <c r="C15" s="29" t="s">
        <v>60</v>
      </c>
      <c r="D15" s="29">
        <v>10</v>
      </c>
      <c r="E15" s="26" t="s">
        <v>61</v>
      </c>
      <c r="F15" s="26">
        <v>2</v>
      </c>
      <c r="G15" s="28" t="s">
        <v>62</v>
      </c>
      <c r="H15" s="28">
        <v>2</v>
      </c>
      <c r="I15" s="47" t="s">
        <v>63</v>
      </c>
      <c r="J15" s="39" t="s">
        <v>64</v>
      </c>
      <c r="K15" s="26">
        <v>2</v>
      </c>
      <c r="L15" s="42"/>
    </row>
    <row r="16" s="15" customFormat="1" ht="32" customHeight="1" spans="1:12">
      <c r="A16" s="25"/>
      <c r="B16" s="25"/>
      <c r="C16" s="29"/>
      <c r="D16" s="29"/>
      <c r="E16" s="26" t="s">
        <v>65</v>
      </c>
      <c r="F16" s="26">
        <v>1</v>
      </c>
      <c r="G16" s="26" t="s">
        <v>66</v>
      </c>
      <c r="H16" s="26">
        <v>1</v>
      </c>
      <c r="I16" s="39" t="s">
        <v>67</v>
      </c>
      <c r="J16" s="39" t="s">
        <v>64</v>
      </c>
      <c r="K16" s="26">
        <v>1</v>
      </c>
      <c r="L16" s="48"/>
    </row>
    <row r="17" s="15" customFormat="1" ht="28" customHeight="1" spans="1:12">
      <c r="A17" s="25"/>
      <c r="B17" s="25"/>
      <c r="C17" s="29"/>
      <c r="D17" s="29"/>
      <c r="E17" s="26" t="s">
        <v>68</v>
      </c>
      <c r="F17" s="26">
        <v>5</v>
      </c>
      <c r="G17" s="26" t="s">
        <v>69</v>
      </c>
      <c r="H17" s="26">
        <v>1</v>
      </c>
      <c r="I17" s="39" t="s">
        <v>70</v>
      </c>
      <c r="J17" s="39" t="s">
        <v>71</v>
      </c>
      <c r="K17" s="32">
        <v>1</v>
      </c>
      <c r="L17" s="48"/>
    </row>
    <row r="18" s="15" customFormat="1" ht="30" customHeight="1" spans="1:12">
      <c r="A18" s="25"/>
      <c r="B18" s="25"/>
      <c r="C18" s="29"/>
      <c r="D18" s="29"/>
      <c r="E18" s="26"/>
      <c r="F18" s="26"/>
      <c r="G18" s="30" t="s">
        <v>72</v>
      </c>
      <c r="H18" s="30">
        <v>1</v>
      </c>
      <c r="I18" s="49" t="s">
        <v>73</v>
      </c>
      <c r="J18" s="49" t="s">
        <v>71</v>
      </c>
      <c r="K18" s="32">
        <v>1</v>
      </c>
      <c r="L18" s="48"/>
    </row>
    <row r="19" s="15" customFormat="1" ht="36" spans="1:12">
      <c r="A19" s="25"/>
      <c r="B19" s="25"/>
      <c r="C19" s="29"/>
      <c r="D19" s="29"/>
      <c r="E19" s="26"/>
      <c r="F19" s="26"/>
      <c r="G19" s="26" t="s">
        <v>74</v>
      </c>
      <c r="H19" s="26">
        <v>2</v>
      </c>
      <c r="I19" s="39" t="s">
        <v>75</v>
      </c>
      <c r="J19" s="39" t="s">
        <v>76</v>
      </c>
      <c r="K19" s="32">
        <v>1</v>
      </c>
      <c r="L19" s="48" t="s">
        <v>77</v>
      </c>
    </row>
    <row r="20" s="15" customFormat="1" ht="36" spans="1:12">
      <c r="A20" s="25"/>
      <c r="B20" s="25"/>
      <c r="C20" s="29"/>
      <c r="D20" s="29"/>
      <c r="E20" s="26"/>
      <c r="F20" s="26"/>
      <c r="G20" s="26" t="s">
        <v>78</v>
      </c>
      <c r="H20" s="30">
        <v>1</v>
      </c>
      <c r="I20" s="49" t="s">
        <v>79</v>
      </c>
      <c r="J20" s="49" t="s">
        <v>71</v>
      </c>
      <c r="K20" s="32">
        <v>1</v>
      </c>
      <c r="L20" s="48"/>
    </row>
    <row r="21" s="15" customFormat="1" ht="30" customHeight="1" spans="1:12">
      <c r="A21" s="25"/>
      <c r="B21" s="25"/>
      <c r="C21" s="29"/>
      <c r="D21" s="29"/>
      <c r="E21" s="26" t="s">
        <v>80</v>
      </c>
      <c r="F21" s="26">
        <v>2</v>
      </c>
      <c r="G21" s="26" t="s">
        <v>81</v>
      </c>
      <c r="H21" s="26">
        <v>1</v>
      </c>
      <c r="I21" s="39" t="s">
        <v>82</v>
      </c>
      <c r="J21" s="39" t="s">
        <v>71</v>
      </c>
      <c r="K21" s="26">
        <v>1</v>
      </c>
      <c r="L21" s="48"/>
    </row>
    <row r="22" s="15" customFormat="1" ht="60" spans="1:12">
      <c r="A22" s="25"/>
      <c r="B22" s="25"/>
      <c r="C22" s="29"/>
      <c r="D22" s="29"/>
      <c r="E22" s="26"/>
      <c r="F22" s="26"/>
      <c r="G22" s="26" t="s">
        <v>83</v>
      </c>
      <c r="H22" s="26">
        <v>1</v>
      </c>
      <c r="I22" s="39" t="s">
        <v>84</v>
      </c>
      <c r="J22" s="39" t="s">
        <v>71</v>
      </c>
      <c r="K22" s="32">
        <v>0.5</v>
      </c>
      <c r="L22" s="48" t="s">
        <v>85</v>
      </c>
    </row>
    <row r="23" s="15" customFormat="1" ht="68" customHeight="1" spans="1:12">
      <c r="A23" s="26" t="s">
        <v>86</v>
      </c>
      <c r="B23" s="26">
        <v>30</v>
      </c>
      <c r="C23" s="26" t="s">
        <v>87</v>
      </c>
      <c r="D23" s="26">
        <v>9</v>
      </c>
      <c r="E23" s="29" t="s">
        <v>88</v>
      </c>
      <c r="F23" s="26">
        <v>9</v>
      </c>
      <c r="G23" s="26" t="s">
        <v>89</v>
      </c>
      <c r="H23" s="26">
        <v>3</v>
      </c>
      <c r="I23" s="39" t="s">
        <v>90</v>
      </c>
      <c r="J23" s="50" t="s">
        <v>91</v>
      </c>
      <c r="K23" s="32">
        <v>3</v>
      </c>
      <c r="L23" s="48"/>
    </row>
    <row r="24" s="15" customFormat="1" ht="46" customHeight="1" spans="1:12">
      <c r="A24" s="26"/>
      <c r="B24" s="26"/>
      <c r="C24" s="26"/>
      <c r="D24" s="26"/>
      <c r="E24" s="29"/>
      <c r="F24" s="26"/>
      <c r="G24" s="26" t="s">
        <v>92</v>
      </c>
      <c r="H24" s="26">
        <v>3</v>
      </c>
      <c r="I24" s="39" t="s">
        <v>93</v>
      </c>
      <c r="J24" s="50" t="s">
        <v>91</v>
      </c>
      <c r="K24" s="32">
        <v>3</v>
      </c>
      <c r="L24" s="48"/>
    </row>
    <row r="25" s="15" customFormat="1" ht="43" customHeight="1" spans="1:12">
      <c r="A25" s="26"/>
      <c r="B25" s="26"/>
      <c r="C25" s="26"/>
      <c r="D25" s="26"/>
      <c r="E25" s="29"/>
      <c r="F25" s="26"/>
      <c r="G25" s="26" t="s">
        <v>94</v>
      </c>
      <c r="H25" s="26">
        <v>3</v>
      </c>
      <c r="I25" s="39" t="s">
        <v>95</v>
      </c>
      <c r="J25" s="50" t="s">
        <v>91</v>
      </c>
      <c r="K25" s="32">
        <v>3</v>
      </c>
      <c r="L25" s="48"/>
    </row>
    <row r="26" s="15" customFormat="1" ht="39" customHeight="1" spans="1:12">
      <c r="A26" s="26"/>
      <c r="B26" s="26"/>
      <c r="C26" s="26" t="s">
        <v>96</v>
      </c>
      <c r="D26" s="26">
        <v>8</v>
      </c>
      <c r="E26" s="29" t="s">
        <v>97</v>
      </c>
      <c r="F26" s="26">
        <v>8</v>
      </c>
      <c r="G26" s="31" t="s">
        <v>98</v>
      </c>
      <c r="H26" s="26">
        <v>4</v>
      </c>
      <c r="I26" s="39" t="s">
        <v>99</v>
      </c>
      <c r="J26" s="51" t="s">
        <v>100</v>
      </c>
      <c r="K26" s="32">
        <v>4</v>
      </c>
      <c r="L26" s="48"/>
    </row>
    <row r="27" s="15" customFormat="1" ht="32" customHeight="1" spans="1:12">
      <c r="A27" s="26"/>
      <c r="B27" s="26"/>
      <c r="C27" s="26"/>
      <c r="D27" s="26"/>
      <c r="E27" s="29"/>
      <c r="F27" s="26"/>
      <c r="G27" s="31" t="s">
        <v>101</v>
      </c>
      <c r="H27" s="29">
        <v>4</v>
      </c>
      <c r="I27" s="52" t="s">
        <v>102</v>
      </c>
      <c r="J27" s="39" t="s">
        <v>103</v>
      </c>
      <c r="K27" s="32">
        <v>4</v>
      </c>
      <c r="L27" s="48"/>
    </row>
    <row r="28" s="15" customFormat="1" ht="45" customHeight="1" spans="1:12">
      <c r="A28" s="26"/>
      <c r="B28" s="26"/>
      <c r="C28" s="26" t="s">
        <v>104</v>
      </c>
      <c r="D28" s="26">
        <v>7</v>
      </c>
      <c r="E28" s="29" t="s">
        <v>105</v>
      </c>
      <c r="F28" s="26">
        <v>7</v>
      </c>
      <c r="G28" s="31" t="s">
        <v>106</v>
      </c>
      <c r="H28" s="29">
        <v>7</v>
      </c>
      <c r="I28" s="52" t="s">
        <v>107</v>
      </c>
      <c r="J28" s="53" t="s">
        <v>108</v>
      </c>
      <c r="K28" s="32">
        <v>7</v>
      </c>
      <c r="L28" s="48"/>
    </row>
    <row r="29" s="15" customFormat="1" ht="43" customHeight="1" spans="1:12">
      <c r="A29" s="26"/>
      <c r="B29" s="26"/>
      <c r="C29" s="26" t="s">
        <v>109</v>
      </c>
      <c r="D29" s="26">
        <v>6</v>
      </c>
      <c r="E29" s="29" t="s">
        <v>110</v>
      </c>
      <c r="F29" s="26">
        <v>6</v>
      </c>
      <c r="G29" s="31" t="s">
        <v>111</v>
      </c>
      <c r="H29" s="29">
        <v>6</v>
      </c>
      <c r="I29" s="52" t="s">
        <v>112</v>
      </c>
      <c r="J29" s="51" t="s">
        <v>113</v>
      </c>
      <c r="K29" s="32">
        <v>6</v>
      </c>
      <c r="L29" s="54"/>
    </row>
    <row r="30" s="15" customFormat="1" ht="60" spans="1:12">
      <c r="A30" s="26" t="s">
        <v>114</v>
      </c>
      <c r="B30" s="26">
        <v>30</v>
      </c>
      <c r="C30" s="26" t="s">
        <v>115</v>
      </c>
      <c r="D30" s="26">
        <v>30</v>
      </c>
      <c r="E30" s="26" t="s">
        <v>116</v>
      </c>
      <c r="F30" s="32">
        <v>4</v>
      </c>
      <c r="G30" s="31" t="s">
        <v>117</v>
      </c>
      <c r="H30" s="33">
        <v>4</v>
      </c>
      <c r="I30" s="55" t="s">
        <v>118</v>
      </c>
      <c r="J30" s="55" t="s">
        <v>119</v>
      </c>
      <c r="K30" s="32">
        <v>2</v>
      </c>
      <c r="L30" s="48" t="s">
        <v>120</v>
      </c>
    </row>
    <row r="31" s="15" customFormat="1" ht="37" customHeight="1" spans="1:12">
      <c r="A31" s="26"/>
      <c r="B31" s="26"/>
      <c r="C31" s="26"/>
      <c r="D31" s="26"/>
      <c r="E31" s="26" t="s">
        <v>121</v>
      </c>
      <c r="F31" s="32">
        <v>12</v>
      </c>
      <c r="G31" s="31" t="s">
        <v>122</v>
      </c>
      <c r="H31" s="33">
        <v>4</v>
      </c>
      <c r="I31" s="55" t="s">
        <v>123</v>
      </c>
      <c r="J31" s="55" t="s">
        <v>124</v>
      </c>
      <c r="K31" s="32">
        <v>4</v>
      </c>
      <c r="L31" s="48"/>
    </row>
    <row r="32" s="15" customFormat="1" ht="40" customHeight="1" spans="1:12">
      <c r="A32" s="26"/>
      <c r="B32" s="26"/>
      <c r="C32" s="26"/>
      <c r="D32" s="26"/>
      <c r="E32" s="26"/>
      <c r="F32" s="32"/>
      <c r="G32" s="31" t="s">
        <v>125</v>
      </c>
      <c r="H32" s="33">
        <v>4</v>
      </c>
      <c r="I32" s="55" t="s">
        <v>126</v>
      </c>
      <c r="J32" s="55" t="s">
        <v>124</v>
      </c>
      <c r="K32" s="32">
        <v>4</v>
      </c>
      <c r="L32" s="48"/>
    </row>
    <row r="33" s="15" customFormat="1" ht="48" spans="1:12">
      <c r="A33" s="26"/>
      <c r="B33" s="26"/>
      <c r="C33" s="26"/>
      <c r="D33" s="26"/>
      <c r="E33" s="26"/>
      <c r="F33" s="32"/>
      <c r="G33" s="31" t="s">
        <v>127</v>
      </c>
      <c r="H33" s="31">
        <v>4</v>
      </c>
      <c r="I33" s="55" t="s">
        <v>128</v>
      </c>
      <c r="J33" s="55" t="s">
        <v>124</v>
      </c>
      <c r="K33" s="32">
        <v>4</v>
      </c>
      <c r="L33" s="48"/>
    </row>
    <row r="34" s="15" customFormat="1" ht="72" spans="1:12">
      <c r="A34" s="26"/>
      <c r="B34" s="26"/>
      <c r="C34" s="26"/>
      <c r="D34" s="26"/>
      <c r="E34" s="26" t="s">
        <v>129</v>
      </c>
      <c r="F34" s="32">
        <v>6</v>
      </c>
      <c r="G34" s="34" t="s">
        <v>130</v>
      </c>
      <c r="H34" s="32">
        <v>3</v>
      </c>
      <c r="I34" s="56" t="s">
        <v>131</v>
      </c>
      <c r="J34" s="42" t="s">
        <v>132</v>
      </c>
      <c r="K34" s="32">
        <v>2</v>
      </c>
      <c r="L34" s="48" t="s">
        <v>133</v>
      </c>
    </row>
    <row r="35" s="15" customFormat="1" ht="30" customHeight="1" spans="1:12">
      <c r="A35" s="26"/>
      <c r="B35" s="26"/>
      <c r="C35" s="26"/>
      <c r="D35" s="26"/>
      <c r="E35" s="26"/>
      <c r="F35" s="32"/>
      <c r="G35" s="34" t="s">
        <v>134</v>
      </c>
      <c r="H35" s="32">
        <v>3</v>
      </c>
      <c r="I35" s="57" t="s">
        <v>135</v>
      </c>
      <c r="J35" s="42" t="s">
        <v>132</v>
      </c>
      <c r="K35" s="32">
        <v>3</v>
      </c>
      <c r="L35" s="48"/>
    </row>
    <row r="36" s="15" customFormat="1" ht="27" customHeight="1" spans="1:12">
      <c r="A36" s="26"/>
      <c r="B36" s="26"/>
      <c r="C36" s="26"/>
      <c r="D36" s="26"/>
      <c r="E36" s="26" t="s">
        <v>136</v>
      </c>
      <c r="F36" s="26">
        <v>8</v>
      </c>
      <c r="G36" s="27" t="s">
        <v>137</v>
      </c>
      <c r="H36" s="32">
        <v>4</v>
      </c>
      <c r="I36" s="58" t="s">
        <v>138</v>
      </c>
      <c r="J36" s="52" t="s">
        <v>139</v>
      </c>
      <c r="K36" s="26">
        <v>4</v>
      </c>
      <c r="L36" s="42"/>
    </row>
    <row r="37" s="15" customFormat="1" ht="26" customHeight="1" spans="1:12">
      <c r="A37" s="26"/>
      <c r="B37" s="26"/>
      <c r="C37" s="26"/>
      <c r="D37" s="26"/>
      <c r="E37" s="26"/>
      <c r="F37" s="26"/>
      <c r="G37" s="27" t="s">
        <v>140</v>
      </c>
      <c r="H37" s="32">
        <v>4</v>
      </c>
      <c r="I37" s="58" t="s">
        <v>141</v>
      </c>
      <c r="J37" s="52" t="s">
        <v>139</v>
      </c>
      <c r="K37" s="26">
        <v>3</v>
      </c>
      <c r="L37" s="42" t="s">
        <v>142</v>
      </c>
    </row>
    <row r="38" s="16" customFormat="1" ht="24" customHeight="1" spans="1:12">
      <c r="A38" s="35" t="s">
        <v>143</v>
      </c>
      <c r="B38" s="35">
        <v>100</v>
      </c>
      <c r="C38" s="35"/>
      <c r="D38" s="35">
        <f>SUM(D3:D37)</f>
        <v>100</v>
      </c>
      <c r="E38" s="36"/>
      <c r="F38" s="36">
        <f>SUM(F3:F37)</f>
        <v>100</v>
      </c>
      <c r="G38" s="36"/>
      <c r="H38" s="36">
        <f>SUM(H3:H37)</f>
        <v>100</v>
      </c>
      <c r="I38" s="36"/>
      <c r="J38" s="36"/>
      <c r="K38" s="59">
        <f>SUM(K3:K37)</f>
        <v>90.5</v>
      </c>
      <c r="L38" s="60"/>
    </row>
  </sheetData>
  <mergeCells count="48">
    <mergeCell ref="B1:L1"/>
    <mergeCell ref="A3:A10"/>
    <mergeCell ref="A11:A14"/>
    <mergeCell ref="A15:A22"/>
    <mergeCell ref="A23:A29"/>
    <mergeCell ref="A30:A37"/>
    <mergeCell ref="B3:B10"/>
    <mergeCell ref="B11:B14"/>
    <mergeCell ref="B15:B22"/>
    <mergeCell ref="B23:B29"/>
    <mergeCell ref="B30:B37"/>
    <mergeCell ref="C3:C6"/>
    <mergeCell ref="C7:C8"/>
    <mergeCell ref="C9:C10"/>
    <mergeCell ref="C11:C14"/>
    <mergeCell ref="C15:C22"/>
    <mergeCell ref="C23:C25"/>
    <mergeCell ref="C26:C27"/>
    <mergeCell ref="C30:C37"/>
    <mergeCell ref="D3:D6"/>
    <mergeCell ref="D7:D8"/>
    <mergeCell ref="D9:D10"/>
    <mergeCell ref="D11:D14"/>
    <mergeCell ref="D15:D22"/>
    <mergeCell ref="D23:D25"/>
    <mergeCell ref="D26:D27"/>
    <mergeCell ref="D30:D37"/>
    <mergeCell ref="E3:E4"/>
    <mergeCell ref="E5:E6"/>
    <mergeCell ref="E13:E14"/>
    <mergeCell ref="E17:E20"/>
    <mergeCell ref="E21:E22"/>
    <mergeCell ref="E23:E25"/>
    <mergeCell ref="E26:E27"/>
    <mergeCell ref="E31:E33"/>
    <mergeCell ref="E34:E35"/>
    <mergeCell ref="E36:E37"/>
    <mergeCell ref="F3:F4"/>
    <mergeCell ref="F5:F6"/>
    <mergeCell ref="F13:F14"/>
    <mergeCell ref="F17:F20"/>
    <mergeCell ref="F21:F22"/>
    <mergeCell ref="F23:F25"/>
    <mergeCell ref="F26:F27"/>
    <mergeCell ref="F31:F33"/>
    <mergeCell ref="F34:F35"/>
    <mergeCell ref="F36:F37"/>
    <mergeCell ref="L7:L8"/>
  </mergeCells>
  <printOptions horizontalCentered="1"/>
  <pageMargins left="0.708333333333333" right="0.708333333333333" top="0.747916666666667" bottom="0.747916666666667" header="0.314583333333333" footer="0.314583333333333"/>
  <pageSetup paperSize="9" scale="71" orientation="landscape" horizontalDpi="600"/>
  <headerFooter alignWithMargins="0">
    <oddFooter>&amp;C第 &amp;P 页，共 &amp;N 页</oddFooter>
  </headerFooter>
  <rowBreaks count="1" manualBreakCount="1">
    <brk id="29"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G2:J22"/>
  <sheetViews>
    <sheetView topLeftCell="A7" workbookViewId="0">
      <selection activeCell="J18" sqref="J18:J21"/>
    </sheetView>
  </sheetViews>
  <sheetFormatPr defaultColWidth="8.72727272727273" defaultRowHeight="14"/>
  <cols>
    <col min="7" max="7" width="26.2727272727273" customWidth="1"/>
    <col min="8" max="10" width="17.5454545454545" customWidth="1"/>
  </cols>
  <sheetData>
    <row r="2" ht="14.75"/>
    <row r="3" ht="15.75" spans="7:10">
      <c r="G3" s="8" t="s">
        <v>144</v>
      </c>
      <c r="H3" s="8" t="s">
        <v>145</v>
      </c>
      <c r="I3" s="8" t="s">
        <v>146</v>
      </c>
      <c r="J3" s="8" t="s">
        <v>147</v>
      </c>
    </row>
    <row r="4" ht="30.75" spans="7:10">
      <c r="G4" s="6" t="s">
        <v>148</v>
      </c>
      <c r="H4" s="9">
        <v>0.7</v>
      </c>
      <c r="I4" s="12">
        <f>1-H4</f>
        <v>0.3</v>
      </c>
      <c r="J4" s="6"/>
    </row>
    <row r="5" ht="15.75" spans="7:10">
      <c r="G5" s="6" t="s">
        <v>149</v>
      </c>
      <c r="H5" s="9">
        <v>0.8</v>
      </c>
      <c r="I5" s="12">
        <f>1-H5</f>
        <v>0.2</v>
      </c>
      <c r="J5" s="6"/>
    </row>
    <row r="6" ht="15.75" spans="7:10">
      <c r="G6" s="7" t="s">
        <v>150</v>
      </c>
      <c r="H6" s="10">
        <f>(H4+H5)/2</f>
        <v>0.75</v>
      </c>
      <c r="I6" s="10">
        <f>(I4+I5)/2</f>
        <v>0.25</v>
      </c>
      <c r="J6" s="13">
        <f>I6*30%</f>
        <v>0.075</v>
      </c>
    </row>
    <row r="7" ht="15.75" spans="8:9">
      <c r="H7" s="11">
        <f>H6+I7</f>
        <v>0.925</v>
      </c>
      <c r="I7" s="10">
        <f>I6*70%</f>
        <v>0.175</v>
      </c>
    </row>
    <row r="8" ht="14.75"/>
    <row r="9" ht="15.75" spans="7:10">
      <c r="G9" s="8" t="s">
        <v>144</v>
      </c>
      <c r="H9" s="8" t="s">
        <v>145</v>
      </c>
      <c r="I9" s="8" t="s">
        <v>146</v>
      </c>
      <c r="J9" s="8" t="s">
        <v>147</v>
      </c>
    </row>
    <row r="10" ht="15.75" spans="7:10">
      <c r="G10" s="6" t="s">
        <v>151</v>
      </c>
      <c r="H10" s="9">
        <v>0.6</v>
      </c>
      <c r="I10" s="12">
        <f>1-H10</f>
        <v>0.4</v>
      </c>
      <c r="J10" s="6"/>
    </row>
    <row r="11" ht="15.75" spans="7:10">
      <c r="G11" s="6" t="s">
        <v>152</v>
      </c>
      <c r="H11" s="9">
        <v>0.5</v>
      </c>
      <c r="I11" s="12">
        <f>1-H11</f>
        <v>0.5</v>
      </c>
      <c r="J11" s="6"/>
    </row>
    <row r="12" ht="15.75" spans="7:10">
      <c r="G12" s="7" t="s">
        <v>150</v>
      </c>
      <c r="H12" s="10">
        <f>(H10+H11)/2</f>
        <v>0.55</v>
      </c>
      <c r="I12" s="10">
        <f>(I10+I11)/2</f>
        <v>0.45</v>
      </c>
      <c r="J12" s="13">
        <f>I12*30%</f>
        <v>0.135</v>
      </c>
    </row>
    <row r="13" ht="15.75" spans="8:9">
      <c r="H13" s="11">
        <f>H12+I13</f>
        <v>0.865</v>
      </c>
      <c r="I13" s="10">
        <f>I12*70%</f>
        <v>0.315</v>
      </c>
    </row>
    <row r="16" ht="14.75"/>
    <row r="17" ht="15.75" spans="7:10">
      <c r="G17" s="8" t="s">
        <v>153</v>
      </c>
      <c r="H17" s="8" t="s">
        <v>154</v>
      </c>
      <c r="I17" s="8" t="s">
        <v>155</v>
      </c>
      <c r="J17" s="8" t="s">
        <v>156</v>
      </c>
    </row>
    <row r="18" ht="15.75" spans="7:10">
      <c r="G18" s="6" t="s">
        <v>157</v>
      </c>
      <c r="H18" s="6">
        <v>20</v>
      </c>
      <c r="I18" s="6">
        <v>16</v>
      </c>
      <c r="J18" s="9">
        <f>I18/H18</f>
        <v>0.8</v>
      </c>
    </row>
    <row r="19" ht="15.75" spans="7:10">
      <c r="G19" s="6" t="s">
        <v>158</v>
      </c>
      <c r="H19" s="6">
        <v>20</v>
      </c>
      <c r="I19" s="6">
        <v>18.5</v>
      </c>
      <c r="J19" s="9">
        <f>I19/H19</f>
        <v>0.925</v>
      </c>
    </row>
    <row r="20" ht="15.75" spans="7:10">
      <c r="G20" s="6" t="s">
        <v>159</v>
      </c>
      <c r="H20" s="6">
        <v>30</v>
      </c>
      <c r="I20" s="6">
        <v>30</v>
      </c>
      <c r="J20" s="9">
        <f>I20/H20</f>
        <v>1</v>
      </c>
    </row>
    <row r="21" ht="15.75" spans="7:10">
      <c r="G21" s="6" t="s">
        <v>160</v>
      </c>
      <c r="H21" s="6">
        <v>30</v>
      </c>
      <c r="I21" s="6">
        <v>26</v>
      </c>
      <c r="J21" s="9">
        <f>I21/H21</f>
        <v>0.866666666666667</v>
      </c>
    </row>
    <row r="22" ht="15.75" spans="7:10">
      <c r="G22" s="7" t="s">
        <v>161</v>
      </c>
      <c r="H22" s="7">
        <v>100</v>
      </c>
      <c r="I22" s="7">
        <v>90.5</v>
      </c>
      <c r="J22" s="10">
        <v>0.905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3:G8"/>
  <sheetViews>
    <sheetView workbookViewId="0">
      <selection activeCell="G4" sqref="G4:G8"/>
    </sheetView>
  </sheetViews>
  <sheetFormatPr defaultColWidth="8.72727272727273" defaultRowHeight="14" outlineLevelRow="7" outlineLevelCol="6"/>
  <cols>
    <col min="7" max="7" width="12.8181818181818"/>
  </cols>
  <sheetData>
    <row r="3" ht="14.75"/>
    <row r="4" ht="15.75" spans="5:7">
      <c r="E4" s="4">
        <v>20</v>
      </c>
      <c r="F4" s="4">
        <v>17</v>
      </c>
      <c r="G4" s="5">
        <f>F4/E4</f>
        <v>0.85</v>
      </c>
    </row>
    <row r="5" ht="15.75" spans="5:7">
      <c r="E5" s="6">
        <v>20</v>
      </c>
      <c r="F5" s="6">
        <v>18.5</v>
      </c>
      <c r="G5" s="5">
        <f>F5/E5</f>
        <v>0.925</v>
      </c>
    </row>
    <row r="6" ht="15.75" spans="5:7">
      <c r="E6" s="6">
        <v>30</v>
      </c>
      <c r="F6" s="6">
        <v>30</v>
      </c>
      <c r="G6" s="5">
        <f>F6/E6</f>
        <v>1</v>
      </c>
    </row>
    <row r="7" ht="15.75" spans="5:7">
      <c r="E7" s="6">
        <v>30</v>
      </c>
      <c r="F7" s="6">
        <v>22</v>
      </c>
      <c r="G7" s="5">
        <f>F7/E7</f>
        <v>0.733333333333333</v>
      </c>
    </row>
    <row r="8" ht="15.75" spans="5:7">
      <c r="E8" s="7">
        <v>100</v>
      </c>
      <c r="F8" s="7">
        <v>87.5</v>
      </c>
      <c r="G8" s="5">
        <f>F8/E8</f>
        <v>0.875</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2:G7"/>
  <sheetViews>
    <sheetView workbookViewId="0">
      <selection activeCell="E24" sqref="E24"/>
    </sheetView>
  </sheetViews>
  <sheetFormatPr defaultColWidth="8.72727272727273" defaultRowHeight="14" outlineLevelRow="6" outlineLevelCol="6"/>
  <cols>
    <col min="5" max="5" width="22.5454545454545" customWidth="1"/>
    <col min="6" max="6" width="14.8181818181818" customWidth="1"/>
    <col min="7" max="7" width="36.7272727272727" customWidth="1"/>
  </cols>
  <sheetData>
    <row r="2" spans="4:7">
      <c r="D2" s="1" t="s">
        <v>162</v>
      </c>
      <c r="E2" s="1" t="s">
        <v>163</v>
      </c>
      <c r="F2" s="1" t="s">
        <v>164</v>
      </c>
      <c r="G2" s="1" t="s">
        <v>165</v>
      </c>
    </row>
    <row r="3" spans="4:7">
      <c r="D3" s="1">
        <v>1</v>
      </c>
      <c r="E3" s="1" t="s">
        <v>166</v>
      </c>
      <c r="F3" s="2">
        <v>1000</v>
      </c>
      <c r="G3" s="1" t="s">
        <v>167</v>
      </c>
    </row>
    <row r="4" spans="4:7">
      <c r="D4" s="1">
        <v>2</v>
      </c>
      <c r="E4" s="1" t="s">
        <v>168</v>
      </c>
      <c r="F4" s="2">
        <v>300</v>
      </c>
      <c r="G4" s="1" t="s">
        <v>167</v>
      </c>
    </row>
    <row r="5" spans="4:7">
      <c r="D5" s="1">
        <v>3</v>
      </c>
      <c r="E5" s="1" t="s">
        <v>169</v>
      </c>
      <c r="F5" s="2">
        <v>700</v>
      </c>
      <c r="G5" s="1" t="s">
        <v>167</v>
      </c>
    </row>
    <row r="6" spans="4:7">
      <c r="D6" s="1">
        <v>4</v>
      </c>
      <c r="E6" s="1" t="s">
        <v>170</v>
      </c>
      <c r="F6" s="2">
        <v>700</v>
      </c>
      <c r="G6" s="1" t="s">
        <v>171</v>
      </c>
    </row>
    <row r="7" spans="4:7">
      <c r="D7" s="1" t="s">
        <v>143</v>
      </c>
      <c r="E7" s="1"/>
      <c r="F7" s="3">
        <f>SUM(F3:F6)</f>
        <v>2700</v>
      </c>
      <c r="G7" s="1" t="s">
        <v>172</v>
      </c>
    </row>
  </sheetData>
  <mergeCells count="1">
    <mergeCell ref="D7:E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重庆梁平高新区绿色食品孵化园标准厂房及配套设施建设项目（绿色食</vt:lpstr>
      <vt:lpstr>Sheet3</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胡程程</cp:lastModifiedBy>
  <dcterms:created xsi:type="dcterms:W3CDTF">2006-09-13T11:21:00Z</dcterms:created>
  <cp:lastPrinted>2020-06-08T01:29:00Z</cp:lastPrinted>
  <dcterms:modified xsi:type="dcterms:W3CDTF">2023-11-15T02:11:51Z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ICV">
    <vt:lpwstr>14C7B88B23B046C3BB5B5F80D7875B39</vt:lpwstr>
  </property>
  <property fmtid="{D5CDD505-2E9C-101B-9397-08002B2CF9AE}" pid="4" name="KSOReadingLayout">
    <vt:bool>true</vt:bool>
  </property>
</Properties>
</file>