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xr:revisionPtr revIDLastSave="0" documentId="13_ncr:1_{5746021D-B592-4634-9F10-38318451C00F}" xr6:coauthVersionLast="45" xr6:coauthVersionMax="45" xr10:uidLastSave="{00000000-0000-0000-0000-000000000000}"/>
  <bookViews>
    <workbookView xWindow="-120" yWindow="-120" windowWidth="29040" windowHeight="15840" firstSheet="5" activeTab="10" xr2:uid="{00000000-000D-0000-FFFF-FFFF0000000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一般公共预算支出-无上年数'!$A$1:$E$30</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政府性基金预算支出表'!$A$1:$E$13</definedName>
    <definedName name="_xlnm.Print_Area" localSheetId="6">'6 部门收支总表'!$A$1:$D$22</definedName>
    <definedName name="_xlnm.Print_Area" localSheetId="7">'7 部门收入总表'!$A$1:$L$29</definedName>
    <definedName name="_xlnm.Print_Area" localSheetId="8">'8 部门支出总表'!$A$1:$H$28</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11" l="1"/>
  <c r="E6" i="11"/>
  <c r="C6" i="11" s="1"/>
  <c r="C8" i="11"/>
  <c r="C7" i="11"/>
  <c r="C28" i="11"/>
  <c r="C27" i="11"/>
  <c r="C26" i="11"/>
  <c r="C25" i="11"/>
  <c r="C24" i="11"/>
  <c r="C23" i="11"/>
  <c r="C22" i="11"/>
  <c r="C21" i="11"/>
  <c r="C20" i="11"/>
  <c r="C8" i="10"/>
  <c r="C7" i="10"/>
  <c r="C29" i="10"/>
  <c r="C28" i="10"/>
  <c r="C27" i="10"/>
  <c r="C26" i="10"/>
  <c r="C25" i="10"/>
  <c r="C24" i="10"/>
  <c r="C23" i="10"/>
  <c r="C22" i="10"/>
  <c r="C21" i="10"/>
  <c r="C16" i="5"/>
  <c r="C14" i="5"/>
  <c r="C30" i="5"/>
  <c r="C29" i="5"/>
  <c r="C28" i="5"/>
  <c r="C27" i="5"/>
  <c r="C26" i="5"/>
  <c r="C25" i="5"/>
  <c r="C24" i="5"/>
  <c r="E17" i="5" l="1"/>
  <c r="D9" i="5"/>
  <c r="E9" i="5"/>
  <c r="E8" i="5" s="1"/>
  <c r="E7" i="5" s="1"/>
  <c r="D11" i="5"/>
  <c r="C11" i="5" s="1"/>
  <c r="C13" i="5"/>
  <c r="C9" i="11"/>
  <c r="C10" i="11"/>
  <c r="C11" i="11"/>
  <c r="C12" i="11"/>
  <c r="C13" i="11"/>
  <c r="C14" i="11"/>
  <c r="C16" i="11"/>
  <c r="C15" i="11" s="1"/>
  <c r="C17" i="11"/>
  <c r="C18" i="11"/>
  <c r="C19" i="11"/>
  <c r="C12" i="5"/>
  <c r="C17" i="5"/>
  <c r="C18" i="5"/>
  <c r="C19" i="5"/>
  <c r="C20" i="5"/>
  <c r="C21" i="5"/>
  <c r="C22" i="5"/>
  <c r="C23" i="5"/>
  <c r="C10" i="5"/>
  <c r="C10" i="10"/>
  <c r="C11" i="10"/>
  <c r="C12" i="10"/>
  <c r="C13" i="10"/>
  <c r="C14" i="10"/>
  <c r="C15" i="10"/>
  <c r="C16" i="10"/>
  <c r="C17" i="10"/>
  <c r="C18" i="10"/>
  <c r="C19" i="10"/>
  <c r="C20" i="10"/>
  <c r="D19" i="9"/>
  <c r="B7" i="9"/>
  <c r="B8" i="9"/>
  <c r="B9" i="9"/>
  <c r="D9" i="4"/>
  <c r="D10" i="4"/>
  <c r="D11" i="4"/>
  <c r="D12" i="4"/>
  <c r="D13" i="4"/>
  <c r="D14" i="4"/>
  <c r="D8" i="4"/>
  <c r="F7" i="4"/>
  <c r="G7" i="4"/>
  <c r="E7" i="4"/>
  <c r="I8" i="7"/>
  <c r="G8" i="7" s="1"/>
  <c r="E8" i="6"/>
  <c r="D8" i="6"/>
  <c r="C8" i="6" s="1"/>
  <c r="E50" i="6"/>
  <c r="D50"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1" i="6"/>
  <c r="C52" i="6"/>
  <c r="C53" i="6"/>
  <c r="C54" i="6"/>
  <c r="C55" i="6"/>
  <c r="C56" i="6"/>
  <c r="C57" i="6"/>
  <c r="E21" i="6"/>
  <c r="D21" i="6"/>
  <c r="C10" i="6"/>
  <c r="C11" i="6"/>
  <c r="C12" i="6"/>
  <c r="C13" i="6"/>
  <c r="C14" i="6"/>
  <c r="C15" i="6"/>
  <c r="C16" i="6"/>
  <c r="C17" i="6"/>
  <c r="C18" i="6"/>
  <c r="C19" i="6"/>
  <c r="C20" i="6"/>
  <c r="C9" i="6"/>
  <c r="B7" i="4"/>
  <c r="B18" i="4" s="1"/>
  <c r="B11" i="4"/>
  <c r="F16" i="4" l="1"/>
  <c r="F18" i="4" s="1"/>
  <c r="G16" i="4"/>
  <c r="G18" i="4" s="1"/>
  <c r="E7" i="6"/>
  <c r="C50" i="6"/>
  <c r="D7" i="4"/>
  <c r="B19" i="9"/>
  <c r="B22" i="9" s="1"/>
  <c r="D20" i="9" s="1"/>
  <c r="D22" i="9" s="1"/>
  <c r="C9" i="10"/>
  <c r="D8" i="5"/>
  <c r="C9" i="5"/>
  <c r="E16" i="4"/>
  <c r="E18" i="4"/>
  <c r="D7" i="6"/>
  <c r="C21" i="6"/>
  <c r="D18" i="4" l="1"/>
  <c r="D16" i="4"/>
  <c r="C7" i="6"/>
  <c r="D7" i="5"/>
  <c r="C7" i="5" s="1"/>
  <c r="C8" i="5"/>
</calcChain>
</file>

<file path=xl/sharedStrings.xml><?xml version="1.0" encoding="utf-8"?>
<sst xmlns="http://schemas.openxmlformats.org/spreadsheetml/2006/main" count="1463" uniqueCount="600">
  <si>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</si>
  <si>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</si>
  <si>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</si>
  <si>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</si>
  <si>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</si>
  <si>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</si>
  <si>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</si>
  <si>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</si>
  <si>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</si>
  <si>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</si>
  <si>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</si>
  <si>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</si>
  <si>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</si>
  <si>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</si>
  <si>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</si>
  <si>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</si>
  <si>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</si>
  <si>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</si>
  <si>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</si>
  <si>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</si>
  <si>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</si>
  <si>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</si>
  <si>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</si>
  <si>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</si>
  <si>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</si>
  <si>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</si>
  <si>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</si>
  <si>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</si>
  <si>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</si>
  <si>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</si>
  <si>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</si>
  <si>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</si>
  <si>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</si>
  <si>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</si>
  <si>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</si>
  <si>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</si>
  <si>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</si>
  <si>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</si>
  <si>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</si>
  <si>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</si>
  <si>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</si>
  <si>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</si>
  <si>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</si>
  <si>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</si>
  <si>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</si>
  <si>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</si>
  <si>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</si>
  <si>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</si>
  <si>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</si>
  <si>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</si>
  <si>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</si>
  <si>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</si>
  <si>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</si>
  <si>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</si>
  <si>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</si>
  <si>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</si>
  <si>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</si>
  <si>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</si>
  <si>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</si>
  <si>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</si>
  <si>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</si>
  <si>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</si>
  <si>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</si>
  <si>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</si>
  <si>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</si>
  <si>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</si>
  <si>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</si>
  <si>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</si>
  <si>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</si>
  <si>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</si>
  <si>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</si>
  <si>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</si>
  <si>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</si>
  <si>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</si>
  <si>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</si>
  <si>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</si>
  <si>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</si>
  <si>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</si>
  <si>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</si>
  <si>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</si>
  <si>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</si>
  <si>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</si>
  <si>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</si>
  <si>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</si>
  <si>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</si>
  <si>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</si>
  <si>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</si>
  <si>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</si>
  <si>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</si>
  <si>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</si>
  <si>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</si>
  <si>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</si>
  <si>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</si>
  <si>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</si>
  <si>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</si>
  <si>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</si>
  <si>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</si>
  <si>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</si>
  <si>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</si>
  <si>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</si>
  <si>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</si>
  <si>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</si>
  <si>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</si>
  <si>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</si>
  <si>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</si>
  <si>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</si>
  <si>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</si>
  <si>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</si>
  <si>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</si>
  <si>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</si>
  <si>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</si>
  <si>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</si>
  <si>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</si>
  <si>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</si>
  <si>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</si>
  <si>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</si>
  <si>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</si>
  <si>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</si>
  <si>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</si>
  <si>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</si>
  <si>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</si>
  <si>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</si>
  <si>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</si>
  <si>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</si>
  <si>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</si>
  <si>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</si>
  <si>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</si>
  <si>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</si>
  <si>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</si>
  <si>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</si>
  <si>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</si>
  <si>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</si>
  <si>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</si>
  <si>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</si>
  <si>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</si>
  <si>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</si>
  <si>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</si>
  <si>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</si>
  <si>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</si>
  <si>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</si>
  <si>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</si>
  <si>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</si>
  <si>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</si>
  <si>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</si>
  <si>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</si>
  <si>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</si>
  <si>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</si>
  <si>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</si>
  <si>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</si>
  <si>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</si>
  <si>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</si>
  <si>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</si>
  <si>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</si>
  <si>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</si>
  <si>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</si>
  <si>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</si>
  <si>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</si>
  <si>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</si>
  <si>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</si>
  <si>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</si>
  <si>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</si>
  <si>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</si>
  <si>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</si>
  <si>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</si>
  <si>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</si>
  <si>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</si>
  <si>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</si>
  <si>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</si>
  <si>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</si>
  <si>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</si>
  <si>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</si>
  <si>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</si>
  <si>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</si>
  <si>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</si>
  <si>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</si>
  <si>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</si>
  <si>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</si>
  <si>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</si>
  <si>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</si>
  <si>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</si>
  <si>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</si>
  <si>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</si>
  <si>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</si>
  <si>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</si>
  <si>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</si>
  <si>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</si>
  <si>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</si>
  <si>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</si>
  <si>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</si>
  <si>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</si>
  <si>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</si>
  <si>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</si>
  <si>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</si>
  <si>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</si>
  <si>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</si>
  <si>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</si>
  <si>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</si>
  <si>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</si>
  <si>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</si>
  <si>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</si>
  <si>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</si>
  <si>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</si>
  <si>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</si>
  <si>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</si>
  <si>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</si>
  <si>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</si>
  <si>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</si>
  <si>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</si>
  <si>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</si>
  <si>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</si>
  <si>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</si>
  <si>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</si>
  <si>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</si>
  <si>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</si>
  <si>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</si>
  <si>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</si>
  <si>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</si>
  <si>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</si>
  <si>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</si>
  <si>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</si>
  <si>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</si>
  <si>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</si>
  <si>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</si>
  <si>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</si>
  <si>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</si>
  <si>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</si>
  <si>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</si>
  <si>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</si>
  <si>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</si>
  <si>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</si>
  <si>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</si>
  <si>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</si>
  <si>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</si>
  <si>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</si>
  <si>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</si>
  <si>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</si>
  <si>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</si>
  <si>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</si>
  <si>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</si>
  <si>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</si>
  <si>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</si>
  <si>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</si>
  <si>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</si>
  <si>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</si>
  <si>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</si>
  <si>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</si>
  <si>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</si>
  <si>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</si>
  <si>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</si>
  <si>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</si>
  <si>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</si>
  <si>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</si>
  <si>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</si>
  <si>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</si>
  <si>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</si>
  <si>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</si>
  <si>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</si>
  <si>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</si>
  <si>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</si>
  <si>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</si>
  <si>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</si>
  <si>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</si>
  <si>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</si>
  <si>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</si>
  <si>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</si>
  <si>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</si>
  <si>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</si>
  <si>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</si>
  <si>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</si>
  <si>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</si>
  <si>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</si>
  <si>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</si>
  <si>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</si>
  <si>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</si>
  <si>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</si>
  <si>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</si>
  <si>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</si>
  <si>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</si>
  <si>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</si>
  <si>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</si>
  <si>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</si>
  <si>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</si>
  <si>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</si>
  <si>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</si>
  <si>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</si>
  <si>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</si>
  <si>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</si>
  <si>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</si>
  <si>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</si>
  <si>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</si>
  <si>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</si>
  <si>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</si>
  <si>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</si>
  <si>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</si>
  <si>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</si>
  <si>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</si>
  <si>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</si>
  <si>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</si>
  <si>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</si>
  <si>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</si>
  <si>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</si>
  <si>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</si>
  <si>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</si>
  <si>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</si>
  <si>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</si>
  <si>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</si>
  <si>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</si>
  <si>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</si>
  <si>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</si>
  <si>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</si>
  <si>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</si>
  <si>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</si>
  <si>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</si>
  <si>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</si>
  <si>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</si>
  <si>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</si>
  <si>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</si>
  <si>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</si>
  <si>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</si>
  <si>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</si>
  <si>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</si>
  <si>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</si>
  <si>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</si>
  <si>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</si>
  <si>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</si>
  <si>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</si>
  <si>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</si>
  <si>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</si>
  <si>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</si>
  <si>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</si>
  <si>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</si>
  <si>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</si>
  <si>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</si>
  <si>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</si>
  <si>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</si>
  <si>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</si>
  <si>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</si>
  <si>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</si>
  <si>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</si>
  <si>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</si>
  <si>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</si>
  <si>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</si>
  <si>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</si>
  <si>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</si>
  <si>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</si>
  <si>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</si>
  <si>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</si>
  <si>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</si>
  <si>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</si>
  <si>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</si>
  <si>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</si>
  <si>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</si>
  <si>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</si>
  <si>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</si>
  <si>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</si>
  <si>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</si>
  <si>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</si>
  <si>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</si>
  <si>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</si>
  <si>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</si>
  <si>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</si>
  <si>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</si>
  <si>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</si>
  <si>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</si>
  <si>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</si>
  <si>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</si>
  <si>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</si>
  <si>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</si>
  <si>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</si>
  <si>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</si>
  <si>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</si>
  <si>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</si>
  <si>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</si>
  <si>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</si>
  <si>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</si>
  <si>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</si>
  <si>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</si>
  <si>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</si>
  <si>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</si>
  <si>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</si>
  <si>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</si>
  <si>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</si>
  <si>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</si>
  <si>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</si>
  <si>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</si>
  <si>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</si>
  <si>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</si>
  <si>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</si>
  <si>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</si>
  <si>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</si>
  <si>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</si>
  <si>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</si>
  <si>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</si>
  <si>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</si>
  <si>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</si>
  <si>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</si>
  <si>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</si>
  <si>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</si>
  <si>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</si>
  <si>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</si>
  <si>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</si>
  <si>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</si>
  <si>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</si>
  <si>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</si>
  <si>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</si>
  <si>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</si>
  <si>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</si>
  <si>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</si>
  <si>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</si>
  <si>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</si>
  <si>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</si>
  <si>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</si>
  <si>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</si>
  <si>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</si>
  <si>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</si>
  <si>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</si>
  <si>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</si>
  <si>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</si>
  <si>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</si>
  <si>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</si>
  <si>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</si>
  <si>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</si>
  <si>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</si>
  <si>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</si>
  <si>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</si>
  <si>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</si>
  <si>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</si>
  <si>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</si>
  <si>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</si>
  <si>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</si>
  <si>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</si>
  <si>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</si>
  <si>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</si>
  <si>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</si>
  <si>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</si>
  <si>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</si>
  <si>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</si>
  <si>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</si>
  <si>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</si>
  <si>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</si>
  <si>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</si>
  <si>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</si>
  <si>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</si>
  <si>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</si>
  <si>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</si>
  <si>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</si>
  <si>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</si>
  <si>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</si>
  <si>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</si>
  <si>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</si>
  <si>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</si>
  <si>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</si>
  <si>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</si>
  <si>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</si>
  <si>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</si>
  <si>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</si>
  <si>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</si>
  <si>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</si>
  <si>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</si>
  <si>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</si>
  <si>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</si>
  <si>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</si>
  <si>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</si>
  <si>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</si>
  <si>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</si>
  <si>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</si>
  <si>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2021年预算数</t>
    <phoneticPr fontId="2" type="noConversion"/>
  </si>
  <si>
    <t>2021年基本支出</t>
    <phoneticPr fontId="2" type="noConversion"/>
  </si>
  <si>
    <t>2020年预算数</t>
    <phoneticPr fontId="2"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</si>
  <si>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</si>
  <si>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</si>
  <si>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</si>
  <si>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</si>
  <si>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</si>
  <si>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</si>
  <si>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</si>
  <si>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</si>
  <si>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</si>
  <si>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</si>
  <si>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</si>
  <si>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单位：万元</t>
    <phoneticPr fontId="18" type="noConversion"/>
  </si>
  <si>
    <t>业务主管部门</t>
    <phoneticPr fontId="18" type="noConversion"/>
  </si>
  <si>
    <t>项目概况</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</si>
  <si>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</si>
  <si>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</si>
  <si>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</si>
  <si>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</si>
  <si>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</si>
  <si>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</si>
  <si>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</si>
  <si>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</si>
  <si>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2021年项目绩效目标表</t>
    <phoneticPr fontId="18" type="noConversion"/>
  </si>
  <si>
    <t>区级支出</t>
    <phoneticPr fontId="18" type="noConversion"/>
  </si>
  <si>
    <t>补助乡镇</t>
    <phoneticPr fontId="18" type="noConversion"/>
  </si>
  <si>
    <t>专项项目名称</t>
    <phoneticPr fontId="18" type="noConversion"/>
  </si>
  <si>
    <t>上年结转</t>
    <phoneticPr fontId="2" type="noConversion"/>
  </si>
  <si>
    <t>一般公共预算拨款收入</t>
    <phoneticPr fontId="2" type="noConversion"/>
  </si>
  <si>
    <t>政府性基金预算拨款收入</t>
    <phoneticPr fontId="2" type="noConversion"/>
  </si>
  <si>
    <t>国有资本经营预算拨款收入</t>
    <phoneticPr fontId="2" type="noConversion"/>
  </si>
  <si>
    <t>非教育收费收入预算</t>
    <phoneticPr fontId="2" type="noConversion"/>
  </si>
  <si>
    <t>教育收费收入预算</t>
    <phoneticPr fontId="2" type="noConversion"/>
  </si>
  <si>
    <t>事业单位经营收入预算</t>
    <phoneticPr fontId="2" type="noConversion"/>
  </si>
  <si>
    <t>其他收入预算</t>
    <phoneticPr fontId="2" type="noConversion"/>
  </si>
  <si>
    <t>用事业基金弥补收支差额</t>
    <phoneticPr fontId="2" type="noConversion"/>
  </si>
  <si>
    <t>合计</t>
    <phoneticPr fontId="2" type="noConversion"/>
  </si>
  <si>
    <t>合计</t>
    <phoneticPr fontId="2" type="noConversion"/>
  </si>
  <si>
    <t>合计</t>
    <phoneticPr fontId="2" type="noConversion"/>
  </si>
  <si>
    <t xml:space="preserve"> 合计</t>
  </si>
  <si>
    <t>2021年部门预算整体绩效目标表</t>
    <phoneticPr fontId="18" type="noConversion"/>
  </si>
  <si>
    <t>附件3-1</t>
    <phoneticPr fontId="2" type="noConversion"/>
  </si>
  <si>
    <t>附件3-2</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</si>
  <si>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</si>
  <si>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</si>
  <si>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</si>
  <si>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</si>
  <si>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</si>
  <si>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</si>
  <si>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</si>
  <si>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</si>
  <si>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</si>
  <si>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2" type="noConversion"/>
  </si>
  <si>
    <t>（备注：本单位无政府性基金收支，故此表无数据。）</t>
    <phoneticPr fontId="2" type="noConversion"/>
  </si>
  <si>
    <t>教育收费预算收入</t>
    <phoneticPr fontId="2" type="noConversion"/>
  </si>
  <si>
    <t>201</t>
  </si>
  <si>
    <t xml:space="preserve">  一般公共服务支出</t>
  </si>
  <si>
    <t xml:space="preserve">      行政运行</t>
  </si>
  <si>
    <t xml:space="preserve">  社会保障和就业支出</t>
  </si>
  <si>
    <t>因公出国（境）费</t>
    <phoneticPr fontId="2" type="noConversion"/>
  </si>
  <si>
    <t>公务用车运行费</t>
    <phoneticPr fontId="2" type="noConversion"/>
  </si>
  <si>
    <t>公务接待费</t>
    <phoneticPr fontId="2" type="noConversion"/>
  </si>
  <si>
    <t>住房保障支出</t>
  </si>
  <si>
    <t xml:space="preserve">    行政事业单位养老支出</t>
  </si>
  <si>
    <t xml:space="preserve">      机关事业单位基本养老保险缴费支出</t>
  </si>
  <si>
    <t xml:space="preserve">      机关事业单位职业年金缴费支出</t>
  </si>
  <si>
    <t xml:space="preserve">  政府办公厅（室）及相关机构事务</t>
    <phoneticPr fontId="29" type="noConversion"/>
  </si>
  <si>
    <t xml:space="preserve">   其他政府办公厅（室）及相关机构事务支出</t>
    <phoneticPr fontId="29" type="noConversion"/>
  </si>
  <si>
    <t xml:space="preserve">    网信事务</t>
    <phoneticPr fontId="29" type="noConversion"/>
  </si>
  <si>
    <t xml:space="preserve"> 科学技术支出</t>
    <phoneticPr fontId="29" type="noConversion"/>
  </si>
  <si>
    <t xml:space="preserve">  其他科学技术支出</t>
    <phoneticPr fontId="29" type="noConversion"/>
  </si>
  <si>
    <t xml:space="preserve">    其他科学技术支出</t>
    <phoneticPr fontId="29" type="noConversion"/>
  </si>
  <si>
    <t xml:space="preserve">      事业运行</t>
    <phoneticPr fontId="2" type="noConversion"/>
  </si>
  <si>
    <t>政府性基金预算拨款收入</t>
    <phoneticPr fontId="2" type="noConversion"/>
  </si>
  <si>
    <t xml:space="preserve">  卫生健康支出</t>
  </si>
  <si>
    <t xml:space="preserve">    行政事业单位医疗</t>
  </si>
  <si>
    <t xml:space="preserve">      行政单位医疗</t>
  </si>
  <si>
    <t xml:space="preserve">  住房保障支出</t>
  </si>
  <si>
    <t xml:space="preserve">    住房改革支出</t>
  </si>
  <si>
    <t xml:space="preserve">      住房公积金</t>
  </si>
  <si>
    <t xml:space="preserve">      事业单位医疗</t>
    <phoneticPr fontId="2" type="noConversion"/>
  </si>
  <si>
    <t xml:space="preserve">  教育支出</t>
    <phoneticPr fontId="2" type="noConversion"/>
  </si>
  <si>
    <t xml:space="preserve">    培训支出</t>
    <phoneticPr fontId="2" type="noConversion"/>
  </si>
  <si>
    <t>一般公共服务</t>
    <phoneticPr fontId="2" type="noConversion"/>
  </si>
  <si>
    <t>教育</t>
    <phoneticPr fontId="2" type="noConversion"/>
  </si>
  <si>
    <t>科学技术</t>
    <phoneticPr fontId="2" type="noConversion"/>
  </si>
  <si>
    <t>社会保障和就业</t>
    <phoneticPr fontId="2" type="noConversion"/>
  </si>
  <si>
    <t>卫生健康</t>
    <phoneticPr fontId="2" type="noConversion"/>
  </si>
  <si>
    <t>住房保障</t>
    <phoneticPr fontId="2" type="noConversion"/>
  </si>
  <si>
    <t>一般公共服务</t>
    <phoneticPr fontId="2" type="noConversion"/>
  </si>
  <si>
    <t>教育</t>
    <phoneticPr fontId="2" type="noConversion"/>
  </si>
  <si>
    <t>科学技术支出</t>
    <phoneticPr fontId="2" type="noConversion"/>
  </si>
  <si>
    <t>社会保障和就业</t>
    <phoneticPr fontId="2" type="noConversion"/>
  </si>
  <si>
    <t>卫生健康</t>
    <phoneticPr fontId="2" type="noConversion"/>
  </si>
  <si>
    <t>重庆市梁平区大数据应用发展管理局一般公共预算“三公”经费支出表</t>
    <phoneticPr fontId="2" type="noConversion"/>
  </si>
  <si>
    <t>重庆市梁平区大数据应用发展管理局政府性基金预算支出表</t>
    <phoneticPr fontId="2" type="noConversion"/>
  </si>
  <si>
    <t>重庆市梁平区大数据应用发展管理局部门收支总表</t>
    <phoneticPr fontId="2" type="noConversion"/>
  </si>
  <si>
    <t>重庆市梁平区大数据应用发展管理局部门收入总表</t>
    <phoneticPr fontId="2" type="noConversion"/>
  </si>
  <si>
    <t>重庆市梁平区大数据应用发展管理局部门支出总表</t>
    <phoneticPr fontId="2" type="noConversion"/>
  </si>
  <si>
    <t>重庆市梁平区大数据应用发展管理局政府采购预算明细表</t>
    <phoneticPr fontId="5" type="noConversion"/>
  </si>
  <si>
    <t>重庆市梁平区大数据应用发展管理局财政拨款收支总表</t>
    <phoneticPr fontId="2" type="noConversion"/>
  </si>
  <si>
    <t>重庆市梁平区大数据应用发展管理局一般公共预算财政拨款支出预算表</t>
    <phoneticPr fontId="2" type="noConversion"/>
  </si>
  <si>
    <t>重庆市梁平区大数据应用发展管理局一般公共预算财政拨款基本支出预算表</t>
    <phoneticPr fontId="2" type="noConversion"/>
  </si>
  <si>
    <t>重庆市梁平区大数据应用发展管理局</t>
    <phoneticPr fontId="2" type="noConversion"/>
  </si>
  <si>
    <t>迁云信息系统安全保护服务、区政务信息系统迁云、政务信息系统整合、IPv6改造</t>
    <phoneticPr fontId="2" type="noConversion"/>
  </si>
  <si>
    <t>区大数据发展局</t>
    <phoneticPr fontId="2" type="noConversion"/>
  </si>
  <si>
    <t>对全区迁移上云政务信息系统采取安全服务，确保网络和信息安全；将区级部门非涉密系统迁移至数字云平台；全区各部门内部系统整合比例总体达到50%；完成全区行政事业单位、国有企业互联网协议由IPv4逐步升级到IPv6。</t>
    <phoneticPr fontId="2" type="noConversion"/>
  </si>
  <si>
    <t>《中共重庆市委办公厅 重庆市人民政府办公厅关于印发〈重庆市全面推行“云长制”实施方案〉的通知》（渝委办〔2019〕66号）、《重庆市云长制工作协调领导小组办公室关于印发2019年全市政务信息系统内部整合计划的通知》（渝云长办〔2019〕2号）、《中共重庆市梁平区委办公室 重庆市梁平区人民政府办公室关于印发〈重庆市梁平区全面推行“云长制”实施方案〉的通知》（梁委办〔2019〕50号）《中共重庆市委办公厅 重庆市人民政府办公厅关于印发〈贯彻落实推进互联网协议第六版（IPv6）规模部署行动计划的实施意见〉的通知》（渝委办发〔2018〕76号）</t>
    <phoneticPr fontId="2" type="noConversion"/>
  </si>
  <si>
    <t>建立健全数据安全保障体系，对全区迁移上云系统采购必要的安全服务；区级各部门非涉密政务信息系统基本实现迁移上云；全区内部系统整合比例总体达到50%；加快推进全区行政事业单位互联网协议由IPv4升级到IPv6，促进互联网演进升级和健康创新发展。</t>
    <phoneticPr fontId="2" type="noConversion"/>
  </si>
  <si>
    <t>迁云信息系统安全保护服务</t>
    <phoneticPr fontId="2" type="noConversion"/>
  </si>
  <si>
    <t>区政务信息系统迁云</t>
    <phoneticPr fontId="2" type="noConversion"/>
  </si>
  <si>
    <t>　政务信息系统整合</t>
    <phoneticPr fontId="2" type="noConversion"/>
  </si>
  <si>
    <t>IPv6改造</t>
    <phoneticPr fontId="2" type="noConversion"/>
  </si>
  <si>
    <t>≥</t>
    <phoneticPr fontId="2" type="noConversion"/>
  </si>
  <si>
    <t>%</t>
    <phoneticPr fontId="2" type="noConversion"/>
  </si>
  <si>
    <t>无</t>
    <phoneticPr fontId="2" type="noConversion"/>
  </si>
  <si>
    <t>建立健全数据安全保障体系，对全区迁移上云系统采购必要的安全服务</t>
  </si>
  <si>
    <t>区级各部门非涉密政务信息系统基本实现迁移上云</t>
  </si>
  <si>
    <t>全区内部系统整合比例总体达到50%</t>
  </si>
  <si>
    <t>加快推进全区行政事业单位互联网协议由IPv4升级到IPv6，促进互联网演进升级和健康创新发展</t>
  </si>
  <si>
    <t>迁云信息系统安全保护服务、区政务信息系统迁云、全区政务信息系统整合、全区IPv6改造</t>
  </si>
  <si>
    <t>梁平智慧城市信息中心运行维护</t>
  </si>
  <si>
    <t>电子政务外网网络租赁费</t>
  </si>
  <si>
    <t>应指工程-公共安全视频监控网络系统设备运行维护费</t>
  </si>
  <si>
    <t>统一电子政务云平台建设费用</t>
  </si>
  <si>
    <t>保障梁平智慧城市信息中心、梁平智慧服务站、梁平智慧体验馆正常运行和对外开放，并提供解说、安保、清洁等服务。</t>
  </si>
  <si>
    <t>为区级部门到市级部门和国家部委提供电子政务外网网络支撑。区级政府办公系统、财政一体化平台网络保障。</t>
    <phoneticPr fontId="2" type="noConversion"/>
  </si>
  <si>
    <t>保障790个视频监控镜头及设备的正常运转、网络畅通，提高执法办案效率和增强百姓安全感</t>
    <phoneticPr fontId="2" type="noConversion"/>
  </si>
  <si>
    <t>个</t>
    <phoneticPr fontId="2" type="noConversion"/>
  </si>
  <si>
    <t>建成梁平区统一的电子政务云平台体系</t>
    <phoneticPr fontId="2" type="noConversion"/>
  </si>
  <si>
    <t>对全区迁移上云政务信息系统采取安全服务，确保网络和信息安全；将区级部门非涉密系统迁移至数字云平台；全区各部门内部系统整合比例总体达到50%；完成全区行政事业单位、国有企业互联网协议由IPv4逐步升级到IPv6。保障梁平智慧城市信息中心、梁平智慧服务站、梁平智慧体验馆正常运行和对外开放，并提供解说、安保、清洁等服务。为区级部门到市级部门和国家部委提供电子政务外网网络支撑，区级政府办公系统、财政一体化平台网络保障。保障790个视频监控镜头及设备的正常运转、网络畅通，提高执法办案效率和增强百姓安全感。建成梁平区统一的电子政务云平台体系。</t>
    <phoneticPr fontId="2" type="noConversion"/>
  </si>
  <si>
    <t>进修及培训支出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</si>
</sst>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0_ "/>
  </numFmts>
  <fonts count="32">
    <font>
      <sz val="11"/>
      <color theme="1"/>
      <name val="等线"/>
      <charset val="134"/>
    </font>
    <font>
      <b/>
      <sz val="22"/>
      <color indexed="8"/>
      <name val="等线"/>
      <family val="3"/>
      <charset val="134"/>
    </font>
    <font>
      <sz val="9"/>
      <name val="等线"/>
      <family val="3"/>
      <charset val="134"/>
    </font>
    <font>
      <b/>
      <sz val="18"/>
      <color indexed="8"/>
      <name val="等线"/>
      <family val="3"/>
      <charset val="134"/>
    </font>
    <font>
      <sz val="18"/>
      <color indexed="8"/>
      <name val="等线"/>
      <family val="3"/>
      <charset val="134"/>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sz val="10"/>
      <name val="Arial"/>
      <family val="2"/>
    </font>
    <font>
      <sz val="9"/>
      <name val="等线"/>
      <family val="3"/>
      <charset val="134"/>
    </font>
    <font>
      <b/>
      <sz val="22"/>
      <color indexed="8"/>
      <name val="华文细黑"/>
      <family val="3"/>
      <charset val="134"/>
    </font>
    <font>
      <b/>
      <sz val="12"/>
      <color indexed="8"/>
      <name val="宋体"/>
      <family val="3"/>
      <charset val="134"/>
    </font>
    <font>
      <b/>
      <sz val="18"/>
      <name val="宋体"/>
      <family val="3"/>
      <charset val="134"/>
    </font>
    <font>
      <sz val="12"/>
      <color indexed="8"/>
      <name val="等线"/>
      <family val="3"/>
      <charset val="134"/>
    </font>
    <font>
      <sz val="12"/>
      <color indexed="8"/>
      <name val="等线"/>
      <family val="3"/>
      <charset val="134"/>
    </font>
    <font>
      <sz val="12"/>
      <color indexed="8"/>
      <name val="等线"/>
      <family val="3"/>
      <charset val="134"/>
    </font>
    <font>
      <b/>
      <sz val="11"/>
      <color indexed="8"/>
      <name val="等线"/>
      <family val="3"/>
      <charset val="134"/>
    </font>
    <font>
      <sz val="10"/>
      <color indexed="8"/>
      <name val="宋体"/>
      <family val="3"/>
      <charset val="134"/>
    </font>
    <font>
      <sz val="12"/>
      <color indexed="10"/>
      <name val="宋体"/>
      <family val="3"/>
      <charset val="134"/>
    </font>
    <font>
      <sz val="12"/>
      <name val="Times New Roman"/>
      <family val="1"/>
    </font>
    <font>
      <sz val="9"/>
      <name val="等线"/>
      <family val="3"/>
      <charset val="134"/>
      <scheme val="minor"/>
    </font>
    <font>
      <sz val="12"/>
      <color theme="1"/>
      <name val="宋体"/>
      <family val="3"/>
      <charset val="134"/>
    </font>
    <font>
      <b/>
      <sz val="21"/>
      <name val="华文细黑"/>
      <family val="3"/>
      <charset val="134"/>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7" fillId="0" borderId="0"/>
    <xf numFmtId="0" fontId="5" fillId="0" borderId="0"/>
    <xf numFmtId="0" fontId="5" fillId="0" borderId="0"/>
  </cellStyleXfs>
  <cellXfs count="210">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7" fillId="0" borderId="0" xfId="2" applyFont="1" applyAlignment="1">
      <alignment wrapText="1"/>
    </xf>
    <xf numFmtId="0" fontId="7" fillId="0" borderId="0" xfId="2" applyFont="1"/>
    <xf numFmtId="0" fontId="8" fillId="0" borderId="0" xfId="2" applyNumberFormat="1" applyFont="1" applyFill="1" applyAlignment="1" applyProtection="1">
      <alignment horizontal="centerContinuous"/>
    </xf>
    <xf numFmtId="0" fontId="7" fillId="0" borderId="0" xfId="2" applyFont="1" applyAlignment="1">
      <alignment horizontal="centerContinuous"/>
    </xf>
    <xf numFmtId="0" fontId="7"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wrapText="1"/>
    </xf>
    <xf numFmtId="0" fontId="9" fillId="0" borderId="2" xfId="2" applyFont="1" applyBorder="1" applyAlignment="1">
      <alignment horizontal="center" vertical="center"/>
    </xf>
    <xf numFmtId="4" fontId="9" fillId="0" borderId="2" xfId="2" applyNumberFormat="1" applyFont="1" applyBorder="1" applyAlignment="1">
      <alignment horizontal="left" vertical="center"/>
    </xf>
    <xf numFmtId="0" fontId="9" fillId="0" borderId="3" xfId="2" applyFont="1" applyFill="1" applyBorder="1" applyAlignment="1">
      <alignment horizontal="left" vertical="center"/>
    </xf>
    <xf numFmtId="4" fontId="9" fillId="0" borderId="4" xfId="2" applyNumberFormat="1" applyFont="1" applyFill="1" applyBorder="1" applyAlignment="1" applyProtection="1">
      <alignment horizontal="righ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3" xfId="2" applyFont="1" applyBorder="1" applyAlignment="1">
      <alignment horizontal="left" vertical="center"/>
    </xf>
    <xf numFmtId="4" fontId="9" fillId="0" borderId="2" xfId="2" applyNumberFormat="1" applyFont="1" applyFill="1" applyBorder="1" applyAlignment="1" applyProtection="1">
      <alignment horizontal="right" vertical="center" wrapText="1"/>
    </xf>
    <xf numFmtId="0" fontId="9" fillId="0" borderId="1" xfId="2" applyFont="1" applyBorder="1" applyAlignment="1">
      <alignment horizontal="center" vertical="center"/>
    </xf>
    <xf numFmtId="0" fontId="7" fillId="0" borderId="0" xfId="2" applyFont="1" applyFill="1"/>
    <xf numFmtId="4" fontId="9" fillId="0" borderId="1" xfId="2" applyNumberFormat="1" applyFont="1" applyFill="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Border="1" applyAlignment="1">
      <alignment horizontal="center"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0" fontId="5" fillId="0" borderId="5" xfId="2" applyBorder="1" applyAlignment="1">
      <alignment wrapText="1"/>
    </xf>
    <xf numFmtId="0" fontId="5" fillId="0" borderId="0" xfId="2" applyAlignment="1">
      <alignment wrapText="1"/>
    </xf>
    <xf numFmtId="0" fontId="5" fillId="0" borderId="0" xfId="2"/>
    <xf numFmtId="0" fontId="6" fillId="0" borderId="0" xfId="3" applyNumberFormat="1" applyFont="1" applyFill="1" applyAlignment="1" applyProtection="1">
      <alignment horizontal="left" vertical="center"/>
    </xf>
    <xf numFmtId="0" fontId="5" fillId="0" borderId="0" xfId="3"/>
    <xf numFmtId="49" fontId="8" fillId="0" borderId="0" xfId="3" applyNumberFormat="1" applyFont="1" applyFill="1" applyAlignment="1" applyProtection="1">
      <alignment horizontal="centerContinuous"/>
    </xf>
    <xf numFmtId="0" fontId="11" fillId="0" borderId="0" xfId="3" applyFont="1" applyAlignment="1">
      <alignment horizontal="centerContinuous"/>
    </xf>
    <xf numFmtId="0" fontId="11" fillId="0" borderId="0" xfId="3" applyFont="1" applyFill="1" applyAlignment="1">
      <alignment horizontal="centerContinuous"/>
    </xf>
    <xf numFmtId="0" fontId="9" fillId="0" borderId="0" xfId="3" applyFont="1" applyFill="1"/>
    <xf numFmtId="0" fontId="9" fillId="0" borderId="0" xfId="3" applyFont="1"/>
    <xf numFmtId="0" fontId="9" fillId="0" borderId="0" xfId="3" applyNumberFormat="1" applyFont="1" applyFill="1" applyAlignment="1" applyProtection="1">
      <alignment horizontal="right"/>
    </xf>
    <xf numFmtId="0" fontId="10" fillId="0" borderId="2" xfId="3" applyNumberFormat="1" applyFont="1" applyFill="1" applyBorder="1" applyAlignment="1" applyProtection="1">
      <alignment horizontal="center" vertical="center"/>
    </xf>
    <xf numFmtId="0" fontId="5" fillId="0" borderId="0" xfId="3" applyFill="1"/>
    <xf numFmtId="0" fontId="12" fillId="0" borderId="0" xfId="3" applyFont="1" applyAlignment="1">
      <alignment horizontal="right" vertical="center"/>
    </xf>
    <xf numFmtId="0" fontId="11" fillId="0" borderId="0" xfId="3" applyNumberFormat="1" applyFont="1" applyFill="1" applyAlignment="1" applyProtection="1">
      <alignment horizontal="centerContinuous"/>
    </xf>
    <xf numFmtId="0" fontId="9" fillId="0" borderId="0" xfId="3" applyFont="1" applyAlignment="1">
      <alignment horizontal="right" vertical="center"/>
    </xf>
    <xf numFmtId="0" fontId="7" fillId="0" borderId="0" xfId="3" applyFont="1"/>
    <xf numFmtId="0" fontId="10" fillId="0" borderId="1" xfId="3" applyNumberFormat="1" applyFont="1" applyFill="1" applyBorder="1" applyAlignment="1" applyProtection="1">
      <alignment horizontal="center" vertical="center"/>
    </xf>
    <xf numFmtId="4" fontId="9" fillId="0" borderId="1" xfId="3" applyNumberFormat="1" applyFont="1" applyFill="1" applyBorder="1" applyAlignment="1" applyProtection="1">
      <alignment horizontal="right" vertical="center" wrapText="1"/>
    </xf>
    <xf numFmtId="0" fontId="7" fillId="0" borderId="0" xfId="3" applyFont="1" applyFill="1"/>
    <xf numFmtId="49" fontId="9" fillId="0" borderId="1" xfId="3" applyNumberFormat="1" applyFont="1" applyFill="1" applyBorder="1" applyAlignment="1" applyProtection="1">
      <alignment vertical="center"/>
    </xf>
    <xf numFmtId="176" fontId="9" fillId="0" borderId="1" xfId="3" applyNumberFormat="1" applyFont="1" applyFill="1" applyBorder="1" applyAlignment="1" applyProtection="1">
      <alignment vertical="center"/>
    </xf>
    <xf numFmtId="4" fontId="9" fillId="0"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applyAlignment="1">
      <alignment vertical="center"/>
    </xf>
    <xf numFmtId="0" fontId="12" fillId="0" borderId="0" xfId="3" applyFont="1" applyAlignment="1">
      <alignment horizontal="center" vertical="center"/>
    </xf>
    <xf numFmtId="0" fontId="8" fillId="0" borderId="0" xfId="3" applyFont="1" applyFill="1" applyAlignment="1">
      <alignment horizontal="centerContinuous"/>
    </xf>
    <xf numFmtId="0" fontId="9" fillId="0" borderId="0" xfId="3" applyFont="1" applyAlignment="1">
      <alignment horizontal="right"/>
    </xf>
    <xf numFmtId="0" fontId="10" fillId="0" borderId="6" xfId="3" applyNumberFormat="1" applyFont="1" applyFill="1" applyBorder="1" applyAlignment="1" applyProtection="1">
      <alignment horizontal="center" vertical="center"/>
    </xf>
    <xf numFmtId="0" fontId="10" fillId="0" borderId="6"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3" xfId="3" applyNumberFormat="1" applyFont="1" applyFill="1" applyBorder="1" applyAlignment="1" applyProtection="1"/>
    <xf numFmtId="4" fontId="9" fillId="0" borderId="3" xfId="3" applyNumberFormat="1" applyFont="1" applyFill="1" applyBorder="1" applyAlignment="1" applyProtection="1">
      <alignment horizontal="right" vertical="center" wrapText="1"/>
    </xf>
    <xf numFmtId="4" fontId="9" fillId="0" borderId="7" xfId="3" applyNumberFormat="1" applyFont="1" applyFill="1" applyBorder="1" applyAlignment="1" applyProtection="1">
      <alignment horizontal="right" vertical="center" wrapText="1"/>
    </xf>
    <xf numFmtId="0" fontId="12" fillId="0" borderId="0" xfId="3" applyFont="1" applyAlignment="1">
      <alignment horizontal="right"/>
    </xf>
    <xf numFmtId="0" fontId="10" fillId="0" borderId="0" xfId="3" applyFont="1" applyFill="1" applyAlignment="1">
      <alignment horizontal="centerContinuous"/>
    </xf>
    <xf numFmtId="0" fontId="10" fillId="0" borderId="0" xfId="3" applyFont="1" applyAlignment="1">
      <alignment horizontal="centerContinuous"/>
    </xf>
    <xf numFmtId="0" fontId="10" fillId="0" borderId="0" xfId="3" applyFont="1" applyAlignment="1">
      <alignment horizontal="right"/>
    </xf>
    <xf numFmtId="176" fontId="9" fillId="0" borderId="1" xfId="3" applyNumberFormat="1" applyFont="1" applyFill="1" applyBorder="1" applyAlignment="1" applyProtection="1">
      <alignment horizontal="left" vertical="center"/>
    </xf>
    <xf numFmtId="0" fontId="7" fillId="0" borderId="0" xfId="3" applyFont="1" applyFill="1" applyAlignment="1">
      <alignment horizontal="right" vertical="center"/>
    </xf>
    <xf numFmtId="0" fontId="7" fillId="0" borderId="0" xfId="3" applyFont="1" applyFill="1" applyAlignment="1">
      <alignment vertical="center"/>
    </xf>
    <xf numFmtId="0" fontId="8" fillId="0" borderId="0" xfId="3" applyFont="1" applyFill="1" applyAlignment="1">
      <alignment horizontal="centerContinuous" vertical="center"/>
    </xf>
    <xf numFmtId="0" fontId="13" fillId="0" borderId="0" xfId="3" applyFont="1" applyFill="1" applyAlignment="1">
      <alignment horizontal="centerContinuous" vertical="center"/>
    </xf>
    <xf numFmtId="0" fontId="7"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0" fillId="0" borderId="2" xfId="3" applyNumberFormat="1" applyFont="1" applyFill="1" applyBorder="1" applyAlignment="1" applyProtection="1">
      <alignment horizontal="centerContinuous" vertical="center" wrapText="1"/>
    </xf>
    <xf numFmtId="0" fontId="9" fillId="0" borderId="8" xfId="3" applyFont="1" applyFill="1" applyBorder="1" applyAlignment="1">
      <alignment vertical="center"/>
    </xf>
    <xf numFmtId="4" fontId="9" fillId="0" borderId="9" xfId="3" applyNumberFormat="1" applyFont="1" applyBorder="1" applyAlignment="1">
      <alignment vertical="center" wrapText="1"/>
    </xf>
    <xf numFmtId="0" fontId="9" fillId="0" borderId="3" xfId="3" applyFont="1" applyBorder="1" applyAlignment="1">
      <alignment vertical="center"/>
    </xf>
    <xf numFmtId="0" fontId="9" fillId="0" borderId="10" xfId="3" applyFont="1" applyBorder="1" applyAlignment="1">
      <alignment vertical="center" wrapText="1"/>
    </xf>
    <xf numFmtId="4" fontId="9" fillId="0" borderId="10" xfId="3" applyNumberFormat="1" applyFont="1" applyBorder="1" applyAlignment="1">
      <alignment vertical="center" wrapText="1"/>
    </xf>
    <xf numFmtId="0" fontId="9" fillId="0" borderId="3" xfId="3" applyFont="1" applyBorder="1" applyAlignment="1">
      <alignment horizontal="left" vertical="center"/>
    </xf>
    <xf numFmtId="0" fontId="9" fillId="0" borderId="3" xfId="3" applyFont="1" applyFill="1" applyBorder="1" applyAlignment="1">
      <alignment vertical="center"/>
    </xf>
    <xf numFmtId="4" fontId="9" fillId="0" borderId="4" xfId="3" applyNumberFormat="1" applyFont="1" applyFill="1" applyBorder="1" applyAlignment="1" applyProtection="1">
      <alignment horizontal="right" vertical="center" wrapText="1"/>
    </xf>
    <xf numFmtId="0" fontId="9" fillId="0" borderId="10" xfId="3" applyFont="1" applyFill="1" applyBorder="1" applyAlignment="1">
      <alignment vertical="center" wrapText="1"/>
    </xf>
    <xf numFmtId="4" fontId="9" fillId="0" borderId="2" xfId="3" applyNumberFormat="1" applyFont="1" applyFill="1" applyBorder="1" applyAlignment="1" applyProtection="1">
      <alignment horizontal="right" vertical="center" wrapText="1"/>
    </xf>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4" xfId="3" applyNumberFormat="1" applyFont="1" applyFill="1" applyBorder="1" applyAlignment="1">
      <alignment horizontal="right" vertical="center" wrapText="1"/>
    </xf>
    <xf numFmtId="0" fontId="9" fillId="0" borderId="1" xfId="3" applyFont="1" applyFill="1" applyBorder="1" applyAlignment="1">
      <alignment horizontal="center" vertical="center"/>
    </xf>
    <xf numFmtId="0" fontId="12" fillId="0" borderId="0" xfId="3" applyFont="1" applyFill="1" applyAlignment="1">
      <alignment horizontal="right"/>
    </xf>
    <xf numFmtId="0" fontId="8"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0" fillId="0" borderId="0" xfId="3" applyNumberFormat="1" applyFont="1" applyFill="1" applyAlignment="1" applyProtection="1">
      <alignment horizontal="centerContinuous"/>
    </xf>
    <xf numFmtId="0" fontId="9" fillId="0" borderId="11" xfId="3" applyNumberFormat="1" applyFont="1" applyFill="1" applyBorder="1" applyAlignment="1" applyProtection="1">
      <alignment horizontal="right"/>
    </xf>
    <xf numFmtId="0" fontId="10" fillId="0" borderId="6" xfId="3" applyFont="1" applyBorder="1" applyAlignment="1">
      <alignment horizontal="center" vertical="center" wrapText="1"/>
    </xf>
    <xf numFmtId="0" fontId="10" fillId="0" borderId="6" xfId="3" applyFont="1" applyFill="1" applyBorder="1" applyAlignment="1">
      <alignment horizontal="center" vertical="center" wrapText="1"/>
    </xf>
    <xf numFmtId="0" fontId="5" fillId="0" borderId="0" xfId="3" applyAlignment="1">
      <alignment horizontal="centerContinuous"/>
    </xf>
    <xf numFmtId="0" fontId="14" fillId="0" borderId="0" xfId="3" applyFont="1" applyFill="1" applyAlignment="1">
      <alignment horizontal="centerContinuous"/>
    </xf>
    <xf numFmtId="0" fontId="5" fillId="0" borderId="0" xfId="3" applyFill="1" applyAlignment="1">
      <alignment horizontal="centerContinuous"/>
    </xf>
    <xf numFmtId="0" fontId="10" fillId="0" borderId="1" xfId="3" applyNumberFormat="1" applyFont="1" applyFill="1" applyBorder="1" applyAlignment="1" applyProtection="1">
      <alignment horizontal="center" vertical="center" wrapText="1"/>
    </xf>
    <xf numFmtId="0" fontId="10" fillId="0" borderId="4" xfId="3" applyNumberFormat="1" applyFont="1" applyFill="1" applyBorder="1" applyAlignment="1" applyProtection="1">
      <alignment horizontal="center" vertical="center" wrapText="1"/>
    </xf>
    <xf numFmtId="0" fontId="15" fillId="0" borderId="0" xfId="3" applyFont="1" applyFill="1"/>
    <xf numFmtId="0" fontId="16" fillId="0" borderId="0" xfId="0" applyFont="1" applyBorder="1" applyAlignment="1">
      <alignment horizontal="left" vertical="center" wrapText="1"/>
    </xf>
    <xf numFmtId="0" fontId="0" fillId="0" borderId="0" xfId="0" applyFill="1"/>
    <xf numFmtId="0" fontId="0" fillId="0" borderId="1" xfId="0" applyBorder="1"/>
    <xf numFmtId="0" fontId="17" fillId="0" borderId="0" xfId="1"/>
    <xf numFmtId="0" fontId="17" fillId="0" borderId="0" xfId="1" applyFont="1"/>
    <xf numFmtId="0" fontId="17" fillId="0" borderId="0" xfId="1" applyFont="1" applyAlignment="1">
      <alignment vertical="center"/>
    </xf>
    <xf numFmtId="0" fontId="17" fillId="0" borderId="0" xfId="1" applyFont="1" applyAlignment="1">
      <alignment horizontal="center" vertical="center"/>
    </xf>
    <xf numFmtId="0" fontId="17" fillId="0" borderId="0" xfId="1" applyAlignment="1">
      <alignment vertical="center"/>
    </xf>
    <xf numFmtId="0" fontId="17" fillId="0" borderId="0" xfId="1" applyAlignment="1">
      <alignment horizontal="center" vertical="center"/>
    </xf>
    <xf numFmtId="0" fontId="9" fillId="0" borderId="1" xfId="3" applyNumberFormat="1" applyFont="1" applyFill="1" applyBorder="1" applyAlignment="1" applyProtection="1">
      <alignment horizontal="center" vertical="center" wrapText="1"/>
    </xf>
    <xf numFmtId="0" fontId="6" fillId="0" borderId="0" xfId="2" applyNumberFormat="1" applyFont="1" applyFill="1" applyAlignment="1" applyProtection="1">
      <alignment vertical="center" wrapText="1"/>
    </xf>
    <xf numFmtId="0" fontId="9" fillId="0" borderId="1" xfId="2" applyFont="1" applyFill="1" applyBorder="1" applyAlignment="1">
      <alignment horizontal="left" vertical="center" indent="2"/>
    </xf>
    <xf numFmtId="0" fontId="21" fillId="0" borderId="0" xfId="1" applyNumberFormat="1" applyFont="1" applyFill="1" applyAlignment="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24" fillId="0" borderId="1" xfId="0" applyFont="1" applyBorder="1" applyAlignment="1">
      <alignment vertical="center"/>
    </xf>
    <xf numFmtId="0" fontId="25" fillId="0" borderId="0" xfId="0" applyFont="1" applyAlignment="1">
      <alignment vertical="center"/>
    </xf>
    <xf numFmtId="0" fontId="0" fillId="0" borderId="0" xfId="0" applyAlignment="1">
      <alignment vertical="center"/>
    </xf>
    <xf numFmtId="0" fontId="7" fillId="0" borderId="0" xfId="1" applyNumberFormat="1" applyFont="1" applyFill="1" applyBorder="1" applyAlignment="1" applyProtection="1">
      <alignment horizontal="left" vertical="center" wrapText="1"/>
    </xf>
    <xf numFmtId="0" fontId="7" fillId="0" borderId="0" xfId="1" applyNumberFormat="1" applyFont="1" applyFill="1" applyBorder="1" applyAlignment="1" applyProtection="1">
      <alignment horizontal="center" vertical="center" wrapText="1"/>
    </xf>
    <xf numFmtId="0" fontId="7" fillId="0" borderId="1" xfId="1" applyNumberFormat="1" applyFon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1" applyNumberFormat="1" applyFont="1" applyFill="1" applyBorder="1" applyAlignment="1" applyProtection="1">
      <alignment vertical="center" wrapText="1"/>
    </xf>
    <xf numFmtId="4" fontId="9" fillId="0" borderId="1" xfId="3" applyNumberFormat="1" applyFont="1" applyFill="1" applyBorder="1" applyAlignment="1" applyProtection="1">
      <alignment horizontal="right" vertical="center"/>
    </xf>
    <xf numFmtId="4" fontId="9" fillId="3" borderId="6" xfId="2" applyNumberFormat="1" applyFont="1" applyFill="1" applyBorder="1" applyAlignment="1">
      <alignment horizontal="right" vertical="center" wrapText="1"/>
    </xf>
    <xf numFmtId="4" fontId="9" fillId="3" borderId="1" xfId="2" applyNumberFormat="1" applyFont="1" applyFill="1" applyBorder="1" applyAlignment="1">
      <alignment horizontal="center" vertical="center"/>
    </xf>
    <xf numFmtId="4" fontId="9" fillId="3" borderId="2" xfId="2" applyNumberFormat="1" applyFont="1" applyFill="1" applyBorder="1" applyAlignment="1">
      <alignment horizontal="right" vertical="center"/>
    </xf>
    <xf numFmtId="4" fontId="9" fillId="3" borderId="1" xfId="2" applyNumberFormat="1" applyFont="1" applyFill="1" applyBorder="1" applyAlignment="1">
      <alignment horizontal="right" vertical="center"/>
    </xf>
    <xf numFmtId="4" fontId="9" fillId="3" borderId="1" xfId="2" applyNumberFormat="1" applyFont="1" applyFill="1" applyBorder="1" applyAlignment="1" applyProtection="1">
      <alignment horizontal="right" vertical="center"/>
    </xf>
    <xf numFmtId="4" fontId="9" fillId="3" borderId="1" xfId="3" applyNumberFormat="1" applyFont="1" applyFill="1" applyBorder="1" applyAlignment="1" applyProtection="1">
      <alignment horizontal="right" vertical="center"/>
    </xf>
    <xf numFmtId="49" fontId="6" fillId="0" borderId="0" xfId="3" applyNumberFormat="1" applyFont="1" applyFill="1" applyAlignment="1" applyProtection="1">
      <alignment horizontal="left" vertical="center"/>
    </xf>
    <xf numFmtId="49" fontId="11" fillId="0" borderId="0" xfId="3" applyNumberFormat="1" applyFont="1" applyFill="1" applyAlignment="1">
      <alignment horizontal="centerContinuous"/>
    </xf>
    <xf numFmtId="49" fontId="9" fillId="0" borderId="0" xfId="3" applyNumberFormat="1" applyFont="1" applyFill="1"/>
    <xf numFmtId="49" fontId="10" fillId="0" borderId="2" xfId="3" applyNumberFormat="1" applyFont="1" applyFill="1" applyBorder="1" applyAlignment="1" applyProtection="1">
      <alignment horizontal="center" vertical="center"/>
    </xf>
    <xf numFmtId="49" fontId="5" fillId="0" borderId="0" xfId="3" applyNumberFormat="1" applyFill="1"/>
    <xf numFmtId="49" fontId="5" fillId="0" borderId="0" xfId="3" applyNumberFormat="1"/>
    <xf numFmtId="49" fontId="11" fillId="0" borderId="0" xfId="3" applyNumberFormat="1" applyFont="1" applyAlignment="1">
      <alignment horizontal="centerContinuous"/>
    </xf>
    <xf numFmtId="49" fontId="9" fillId="0" borderId="0" xfId="3" applyNumberFormat="1" applyFont="1"/>
    <xf numFmtId="4" fontId="9" fillId="3" borderId="1" xfId="3" applyNumberFormat="1" applyFont="1" applyFill="1" applyBorder="1" applyAlignment="1" applyProtection="1">
      <alignment horizontal="right" vertical="center" wrapText="1"/>
    </xf>
    <xf numFmtId="4" fontId="9" fillId="3" borderId="1" xfId="3" applyNumberFormat="1" applyFont="1" applyFill="1" applyBorder="1" applyAlignment="1">
      <alignment horizontal="right" vertical="center" wrapText="1"/>
    </xf>
    <xf numFmtId="49" fontId="9" fillId="0" borderId="1" xfId="3" applyNumberFormat="1" applyFont="1" applyFill="1" applyBorder="1" applyAlignment="1" applyProtection="1">
      <alignment horizontal="left" vertical="center"/>
    </xf>
    <xf numFmtId="4" fontId="9" fillId="3" borderId="10" xfId="3" applyNumberFormat="1" applyFont="1" applyFill="1" applyBorder="1" applyAlignment="1" applyProtection="1">
      <alignment horizontal="right" vertical="center" wrapText="1"/>
    </xf>
    <xf numFmtId="4" fontId="9" fillId="3" borderId="3" xfId="3" applyNumberFormat="1" applyFont="1" applyFill="1" applyBorder="1" applyAlignment="1" applyProtection="1">
      <alignment horizontal="right" vertical="center" wrapText="1"/>
    </xf>
    <xf numFmtId="4" fontId="9" fillId="3" borderId="1" xfId="2" applyNumberFormat="1" applyFont="1" applyFill="1" applyBorder="1" applyAlignment="1">
      <alignment horizontal="right" vertical="center" wrapText="1"/>
    </xf>
    <xf numFmtId="4" fontId="27" fillId="0" borderId="10" xfId="2" applyNumberFormat="1" applyFont="1" applyFill="1" applyBorder="1" applyAlignment="1">
      <alignment horizontal="left" vertical="center" wrapText="1"/>
    </xf>
    <xf numFmtId="0" fontId="27" fillId="0" borderId="10" xfId="3" applyFont="1" applyBorder="1" applyAlignment="1">
      <alignment vertical="center" wrapText="1"/>
    </xf>
    <xf numFmtId="0" fontId="27" fillId="0" borderId="10" xfId="3" applyFont="1" applyFill="1" applyBorder="1" applyAlignment="1">
      <alignment vertical="center" wrapText="1"/>
    </xf>
    <xf numFmtId="4" fontId="9" fillId="3" borderId="4" xfId="3" applyNumberFormat="1" applyFont="1" applyFill="1" applyBorder="1" applyAlignment="1">
      <alignment horizontal="right" vertical="center" wrapText="1"/>
    </xf>
    <xf numFmtId="4" fontId="9" fillId="3" borderId="2" xfId="3" applyNumberFormat="1" applyFont="1" applyFill="1" applyBorder="1" applyAlignment="1">
      <alignment horizontal="right" vertical="center" wrapText="1"/>
    </xf>
    <xf numFmtId="4" fontId="9" fillId="3" borderId="1" xfId="3" applyNumberFormat="1" applyFont="1" applyFill="1" applyBorder="1" applyAlignment="1">
      <alignment vertical="center" wrapText="1"/>
    </xf>
    <xf numFmtId="0" fontId="5" fillId="0" borderId="0" xfId="3" applyAlignment="1">
      <alignment vertical="center"/>
    </xf>
    <xf numFmtId="0" fontId="5" fillId="0" borderId="1" xfId="3" applyFill="1" applyBorder="1" applyAlignment="1">
      <alignment vertical="center"/>
    </xf>
    <xf numFmtId="0" fontId="15" fillId="0" borderId="0" xfId="1" applyNumberFormat="1" applyFont="1" applyFill="1" applyBorder="1" applyAlignment="1" applyProtection="1">
      <alignment horizontal="center" vertical="center" wrapText="1"/>
    </xf>
    <xf numFmtId="49" fontId="9" fillId="0" borderId="1" xfId="3" applyNumberFormat="1" applyFont="1" applyFill="1" applyBorder="1" applyAlignment="1" applyProtection="1">
      <alignment horizontal="right" vertical="center"/>
    </xf>
    <xf numFmtId="4" fontId="9" fillId="0" borderId="10" xfId="3" applyNumberFormat="1" applyFont="1" applyFill="1" applyBorder="1" applyAlignment="1" applyProtection="1">
      <alignment horizontal="right" vertical="center" wrapText="1"/>
    </xf>
    <xf numFmtId="0" fontId="5" fillId="0" borderId="1" xfId="3" applyFill="1" applyBorder="1"/>
    <xf numFmtId="0" fontId="5" fillId="0" borderId="1" xfId="3" applyBorder="1"/>
    <xf numFmtId="0" fontId="28" fillId="0" borderId="1" xfId="3" applyFont="1" applyFill="1" applyBorder="1" applyAlignment="1">
      <alignment vertical="center"/>
    </xf>
    <xf numFmtId="0" fontId="28" fillId="0" borderId="1" xfId="3" applyFont="1" applyBorder="1" applyAlignment="1">
      <alignment vertical="center"/>
    </xf>
    <xf numFmtId="4" fontId="9" fillId="4" borderId="1" xfId="3" applyNumberFormat="1" applyFont="1" applyFill="1" applyBorder="1" applyAlignment="1" applyProtection="1">
      <alignment horizontal="right" vertical="center"/>
    </xf>
    <xf numFmtId="0" fontId="9" fillId="0" borderId="9" xfId="3" applyFont="1" applyBorder="1" applyAlignment="1">
      <alignment vertical="center" wrapText="1"/>
    </xf>
    <xf numFmtId="4" fontId="9" fillId="4" borderId="1" xfId="3" applyNumberFormat="1" applyFont="1" applyFill="1" applyBorder="1" applyAlignment="1" applyProtection="1">
      <alignment horizontal="right" vertical="center" wrapText="1"/>
    </xf>
    <xf numFmtId="0" fontId="28" fillId="0" borderId="1" xfId="3" applyFont="1" applyFill="1" applyBorder="1" applyAlignment="1">
      <alignment horizontal="left" vertical="center"/>
    </xf>
    <xf numFmtId="0" fontId="28" fillId="0" borderId="1" xfId="3" applyFont="1" applyBorder="1" applyAlignment="1">
      <alignment horizontal="left" vertical="center"/>
    </xf>
    <xf numFmtId="177" fontId="9" fillId="0" borderId="1" xfId="3" applyNumberFormat="1" applyFont="1" applyFill="1" applyBorder="1"/>
    <xf numFmtId="0" fontId="9" fillId="0" borderId="1" xfId="3" applyFont="1" applyFill="1" applyBorder="1"/>
    <xf numFmtId="4" fontId="30" fillId="0" borderId="10" xfId="2" applyNumberFormat="1" applyFont="1" applyBorder="1" applyAlignment="1">
      <alignment horizontal="left" vertical="center" wrapText="1"/>
    </xf>
    <xf numFmtId="4" fontId="30" fillId="0" borderId="10" xfId="2" applyNumberFormat="1" applyFont="1" applyFill="1" applyBorder="1" applyAlignment="1">
      <alignment horizontal="left" vertical="center" wrapText="1"/>
    </xf>
    <xf numFmtId="4" fontId="30" fillId="0" borderId="1" xfId="2" applyNumberFormat="1" applyFont="1" applyFill="1" applyBorder="1" applyAlignment="1">
      <alignment horizontal="left" vertical="center" wrapText="1"/>
    </xf>
    <xf numFmtId="0" fontId="9" fillId="0" borderId="1" xfId="1"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7" fillId="0" borderId="1" xfId="1" applyNumberFormat="1" applyFont="1" applyFill="1" applyBorder="1" applyAlignment="1" applyProtection="1">
      <alignment horizontal="center" vertical="center" wrapText="1"/>
    </xf>
    <xf numFmtId="9" fontId="7" fillId="0" borderId="1" xfId="1" applyNumberFormat="1" applyFont="1" applyFill="1" applyBorder="1" applyAlignment="1" applyProtection="1">
      <alignment horizontal="center" vertical="center" wrapText="1"/>
    </xf>
    <xf numFmtId="0" fontId="9" fillId="0" borderId="1" xfId="2" applyFont="1" applyFill="1" applyBorder="1" applyAlignment="1">
      <alignment horizontal="center" vertical="center"/>
    </xf>
    <xf numFmtId="9" fontId="9" fillId="0" borderId="1" xfId="1" applyNumberFormat="1" applyFont="1" applyFill="1" applyBorder="1" applyAlignment="1" applyProtection="1">
      <alignment horizontal="center" vertical="center" wrapText="1"/>
    </xf>
    <xf numFmtId="49" fontId="31" fillId="0" borderId="0" xfId="3" applyNumberFormat="1" applyFont="1" applyFill="1" applyAlignment="1" applyProtection="1">
      <alignment horizontal="centerContinuous"/>
    </xf>
    <xf numFmtId="0" fontId="1" fillId="0" borderId="0" xfId="0" applyFont="1" applyAlignment="1">
      <alignment horizontal="center"/>
    </xf>
    <xf numFmtId="0" fontId="10" fillId="0" borderId="1" xfId="2" applyNumberFormat="1" applyFont="1" applyFill="1" applyBorder="1" applyAlignment="1" applyProtection="1">
      <alignment horizontal="center" vertical="center" wrapText="1"/>
    </xf>
    <xf numFmtId="0" fontId="10" fillId="0" borderId="1" xfId="3" applyNumberFormat="1" applyFont="1" applyFill="1" applyBorder="1" applyAlignment="1" applyProtection="1">
      <alignment horizontal="center" vertical="center"/>
    </xf>
    <xf numFmtId="49" fontId="10" fillId="0" borderId="3" xfId="3" applyNumberFormat="1" applyFont="1" applyFill="1" applyBorder="1" applyAlignment="1" applyProtection="1">
      <alignment horizontal="center" vertical="center"/>
    </xf>
    <xf numFmtId="49" fontId="10" fillId="0" borderId="10" xfId="3" applyNumberFormat="1" applyFont="1" applyFill="1" applyBorder="1" applyAlignment="1" applyProtection="1">
      <alignment horizontal="center" vertical="center"/>
    </xf>
    <xf numFmtId="0" fontId="10" fillId="0" borderId="3" xfId="3" applyNumberFormat="1" applyFont="1" applyFill="1" applyBorder="1" applyAlignment="1" applyProtection="1">
      <alignment horizontal="center" vertical="center"/>
    </xf>
    <xf numFmtId="0" fontId="10" fillId="0" borderId="2" xfId="3" applyNumberFormat="1" applyFont="1" applyFill="1" applyBorder="1" applyAlignment="1" applyProtection="1">
      <alignment horizontal="center" vertical="center"/>
    </xf>
    <xf numFmtId="0" fontId="10" fillId="0" borderId="4" xfId="3" applyNumberFormat="1" applyFont="1" applyFill="1" applyBorder="1" applyAlignment="1" applyProtection="1">
      <alignment horizontal="center" vertical="center"/>
    </xf>
    <xf numFmtId="0" fontId="10" fillId="0" borderId="8" xfId="3" applyNumberFormat="1" applyFont="1" applyFill="1" applyBorder="1" applyAlignment="1" applyProtection="1">
      <alignment horizontal="center" vertical="center" wrapText="1"/>
    </xf>
    <xf numFmtId="0" fontId="10" fillId="0" borderId="4" xfId="3" applyNumberFormat="1" applyFont="1" applyFill="1" applyBorder="1" applyAlignment="1" applyProtection="1">
      <alignment horizontal="center" vertical="center" wrapText="1"/>
    </xf>
    <xf numFmtId="0" fontId="10" fillId="0" borderId="9" xfId="3" applyNumberFormat="1" applyFont="1" applyFill="1" applyBorder="1" applyAlignment="1" applyProtection="1">
      <alignment horizontal="center" vertical="center"/>
    </xf>
    <xf numFmtId="0" fontId="10" fillId="0" borderId="1" xfId="3" applyNumberFormat="1" applyFont="1" applyFill="1" applyBorder="1" applyAlignment="1" applyProtection="1">
      <alignment horizontal="center" vertical="center" wrapText="1"/>
    </xf>
    <xf numFmtId="0" fontId="10" fillId="0" borderId="3" xfId="3" applyNumberFormat="1" applyFont="1" applyFill="1" applyBorder="1" applyAlignment="1" applyProtection="1">
      <alignment horizontal="center" vertical="center" wrapText="1"/>
    </xf>
    <xf numFmtId="0" fontId="10" fillId="0" borderId="10" xfId="3" applyNumberFormat="1" applyFont="1" applyFill="1" applyBorder="1" applyAlignment="1" applyProtection="1">
      <alignment horizontal="center" vertical="center" wrapText="1"/>
    </xf>
    <xf numFmtId="0" fontId="10" fillId="0" borderId="2"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20" fillId="0"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9" fillId="0" borderId="1" xfId="1"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8" fillId="0" borderId="0" xfId="1" applyNumberFormat="1" applyFont="1" applyFill="1" applyAlignment="1">
      <alignment horizontal="center" vertical="center" wrapText="1"/>
    </xf>
    <xf numFmtId="0" fontId="7" fillId="0" borderId="1" xfId="1" applyNumberFormat="1" applyFont="1" applyFill="1" applyBorder="1" applyAlignment="1" applyProtection="1">
      <alignment horizontal="center" vertical="center" wrapText="1"/>
    </xf>
    <xf numFmtId="0" fontId="26" fillId="0" borderId="1" xfId="1" applyNumberFormat="1" applyFont="1" applyFill="1" applyBorder="1" applyAlignment="1">
      <alignment horizontal="center" vertical="center" wrapText="1"/>
    </xf>
    <xf numFmtId="0" fontId="21" fillId="0" borderId="0" xfId="1" applyNumberFormat="1" applyFont="1" applyFill="1" applyAlignment="1">
      <alignment horizontal="center" vertical="center" wrapText="1"/>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85" t="s">
        <v>0</v>
      </c>
      <c r="B2" s="185"/>
      <c r="C2" s="185"/>
      <c r="D2" s="185"/>
      <c r="E2" s="185"/>
      <c r="F2" s="185"/>
      <c r="G2" s="185"/>
      <c r="H2" s="185"/>
      <c r="I2" s="185"/>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L9" sqref="L9"/>
    </sheetView>
  </sheetViews>
  <sheetFormatPr defaultColWidth="31.125" defaultRowHeight="14.25"/>
  <cols>
    <col min="1" max="1" width="16.25" customWidth="1"/>
    <col min="2" max="2" width="12.875" customWidth="1"/>
    <col min="3" max="3" width="11" customWidth="1"/>
    <col min="4" max="4" width="10" customWidth="1"/>
    <col min="5" max="5" width="11.125" customWidth="1"/>
    <col min="6" max="6" width="14.75" customWidth="1"/>
    <col min="7" max="8" width="9" customWidth="1"/>
    <col min="9" max="9" width="12.75" customWidth="1"/>
    <col min="10" max="10" width="8.875" customWidth="1"/>
    <col min="11" max="11" width="10.5" customWidth="1"/>
    <col min="12" max="255" width="9" customWidth="1"/>
  </cols>
  <sheetData>
    <row r="1" spans="1:11" ht="18" customHeight="1">
      <c r="A1" s="117" t="s">
        <v>518</v>
      </c>
      <c r="B1" s="107"/>
      <c r="C1" s="107"/>
      <c r="D1" s="107"/>
      <c r="E1" s="107"/>
      <c r="F1" s="107"/>
    </row>
    <row r="2" spans="1:11" ht="40.5" customHeight="1">
      <c r="A2" s="202" t="s">
        <v>567</v>
      </c>
      <c r="B2" s="202"/>
      <c r="C2" s="202"/>
      <c r="D2" s="202"/>
      <c r="E2" s="202"/>
      <c r="F2" s="202"/>
      <c r="G2" s="202"/>
      <c r="H2" s="202"/>
      <c r="I2" s="202"/>
      <c r="J2" s="202"/>
      <c r="K2" s="202"/>
    </row>
    <row r="3" spans="1:11" ht="21.75" customHeight="1">
      <c r="A3" s="107"/>
      <c r="B3" s="107"/>
      <c r="C3" s="107"/>
      <c r="D3" s="107"/>
      <c r="E3" s="107"/>
      <c r="F3" s="107"/>
      <c r="K3" t="s">
        <v>461</v>
      </c>
    </row>
    <row r="4" spans="1:11" ht="22.5" customHeight="1">
      <c r="A4" s="201" t="s">
        <v>460</v>
      </c>
      <c r="B4" s="196" t="s">
        <v>316</v>
      </c>
      <c r="C4" s="196" t="s">
        <v>495</v>
      </c>
      <c r="D4" s="196" t="s">
        <v>496</v>
      </c>
      <c r="E4" s="196" t="s">
        <v>497</v>
      </c>
      <c r="F4" s="196" t="s">
        <v>498</v>
      </c>
      <c r="G4" s="196" t="s">
        <v>462</v>
      </c>
      <c r="H4" s="196"/>
      <c r="I4" s="196" t="s">
        <v>501</v>
      </c>
      <c r="J4" s="196" t="s">
        <v>502</v>
      </c>
      <c r="K4" s="196" t="s">
        <v>503</v>
      </c>
    </row>
    <row r="5" spans="1:11" s="108" customFormat="1" ht="57" customHeight="1">
      <c r="A5" s="201"/>
      <c r="B5" s="196"/>
      <c r="C5" s="196"/>
      <c r="D5" s="196"/>
      <c r="E5" s="196"/>
      <c r="F5" s="196"/>
      <c r="G5" s="104" t="s">
        <v>499</v>
      </c>
      <c r="H5" s="104" t="s">
        <v>500</v>
      </c>
      <c r="I5" s="196"/>
      <c r="J5" s="196"/>
      <c r="K5" s="196"/>
    </row>
    <row r="6" spans="1:11" ht="30" customHeight="1">
      <c r="A6" s="182" t="s">
        <v>316</v>
      </c>
      <c r="B6" s="109">
        <v>400</v>
      </c>
      <c r="C6" s="109">
        <v>0</v>
      </c>
      <c r="D6" s="109">
        <v>400</v>
      </c>
      <c r="E6" s="109">
        <v>0</v>
      </c>
      <c r="F6" s="109">
        <v>0</v>
      </c>
      <c r="G6" s="109">
        <v>0</v>
      </c>
      <c r="H6" s="109">
        <v>0</v>
      </c>
      <c r="I6" s="109">
        <v>0</v>
      </c>
      <c r="J6" s="109">
        <v>0</v>
      </c>
      <c r="K6" s="109">
        <v>0</v>
      </c>
    </row>
    <row r="7" spans="1:11" ht="48" customHeight="1">
      <c r="A7" s="118" t="s">
        <v>459</v>
      </c>
      <c r="B7" s="109"/>
      <c r="C7" s="109"/>
      <c r="D7" s="109"/>
      <c r="E7" s="109"/>
      <c r="F7" s="109"/>
      <c r="G7" s="109"/>
      <c r="H7" s="109"/>
      <c r="I7" s="109"/>
      <c r="J7" s="109"/>
      <c r="K7" s="109"/>
    </row>
    <row r="8" spans="1:11" ht="48" customHeight="1">
      <c r="A8" s="118" t="s">
        <v>458</v>
      </c>
      <c r="B8" s="109">
        <v>400</v>
      </c>
      <c r="C8" s="109">
        <v>0</v>
      </c>
      <c r="D8" s="109">
        <v>400</v>
      </c>
      <c r="E8" s="109">
        <v>0</v>
      </c>
      <c r="F8" s="109">
        <v>0</v>
      </c>
      <c r="G8" s="109">
        <v>0</v>
      </c>
      <c r="H8" s="109">
        <v>0</v>
      </c>
      <c r="I8" s="109">
        <v>0</v>
      </c>
      <c r="J8" s="109">
        <v>0</v>
      </c>
      <c r="K8" s="109">
        <v>0</v>
      </c>
    </row>
    <row r="9" spans="1:11" ht="49.5" customHeight="1">
      <c r="A9" s="118" t="s">
        <v>457</v>
      </c>
      <c r="B9" s="109"/>
      <c r="C9" s="109"/>
      <c r="D9" s="109"/>
      <c r="E9" s="109"/>
      <c r="F9" s="109"/>
      <c r="G9" s="109"/>
      <c r="H9" s="109"/>
      <c r="I9" s="109"/>
      <c r="J9" s="109"/>
      <c r="K9" s="109"/>
    </row>
    <row r="11" spans="1:11" ht="14.25" customHeight="1"/>
  </sheetData>
  <mergeCells count="11">
    <mergeCell ref="C4:C5"/>
    <mergeCell ref="D4:D5"/>
    <mergeCell ref="E4:E5"/>
    <mergeCell ref="A4:A5"/>
    <mergeCell ref="A2:K2"/>
    <mergeCell ref="F4:F5"/>
    <mergeCell ref="G4:H4"/>
    <mergeCell ref="I4:I5"/>
    <mergeCell ref="J4:J5"/>
    <mergeCell ref="K4:K5"/>
    <mergeCell ref="B4:B5"/>
  </mergeCells>
  <phoneticPr fontId="2"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6"/>
  <sheetViews>
    <sheetView tabSelected="1" zoomScale="90" zoomScaleNormal="90" workbookViewId="0">
      <selection activeCell="J7" sqref="J7"/>
    </sheetView>
  </sheetViews>
  <sheetFormatPr defaultColWidth="1.125" defaultRowHeight="12.75"/>
  <cols>
    <col min="1" max="1" width="16.375" style="110" customWidth="1"/>
    <col min="2" max="2" width="26.125" style="110" customWidth="1"/>
    <col min="3" max="5" width="19.5" style="110" customWidth="1"/>
    <col min="6" max="6" width="16.25" style="110" customWidth="1"/>
    <col min="7" max="255" width="9" style="110" customWidth="1"/>
    <col min="256" max="16384" width="1.125" style="110"/>
  </cols>
  <sheetData>
    <row r="1" spans="1:6" ht="21" customHeight="1">
      <c r="A1" s="117" t="s">
        <v>519</v>
      </c>
    </row>
    <row r="2" spans="1:6" ht="47.25" customHeight="1">
      <c r="A2" s="206" t="s">
        <v>508</v>
      </c>
      <c r="B2" s="206"/>
      <c r="C2" s="206"/>
      <c r="D2" s="206"/>
      <c r="E2" s="206"/>
      <c r="F2" s="206"/>
    </row>
    <row r="3" spans="1:6" ht="19.5" customHeight="1">
      <c r="A3" s="119"/>
      <c r="B3" s="119"/>
      <c r="C3" s="119"/>
      <c r="D3" s="119"/>
      <c r="E3" s="119"/>
      <c r="F3" s="161" t="s">
        <v>469</v>
      </c>
    </row>
    <row r="4" spans="1:6" ht="36" customHeight="1">
      <c r="A4" s="203" t="s">
        <v>470</v>
      </c>
      <c r="B4" s="203" t="s">
        <v>571</v>
      </c>
      <c r="C4" s="203"/>
      <c r="D4" s="120" t="s">
        <v>471</v>
      </c>
      <c r="E4" s="203">
        <v>1537.32</v>
      </c>
      <c r="F4" s="203"/>
    </row>
    <row r="5" spans="1:6" ht="36" customHeight="1">
      <c r="A5" s="203"/>
      <c r="B5" s="203"/>
      <c r="C5" s="203"/>
      <c r="D5" s="120" t="s">
        <v>472</v>
      </c>
      <c r="E5" s="203">
        <v>1537.32</v>
      </c>
      <c r="F5" s="203"/>
    </row>
    <row r="6" spans="1:6" ht="107.25" customHeight="1">
      <c r="A6" s="120" t="s">
        <v>473</v>
      </c>
      <c r="B6" s="203" t="s">
        <v>598</v>
      </c>
      <c r="C6" s="203"/>
      <c r="D6" s="203"/>
      <c r="E6" s="203"/>
      <c r="F6" s="203"/>
    </row>
    <row r="7" spans="1:6" ht="26.25" customHeight="1">
      <c r="A7" s="204" t="s">
        <v>474</v>
      </c>
      <c r="B7" s="120" t="s">
        <v>475</v>
      </c>
      <c r="C7" s="120" t="s">
        <v>476</v>
      </c>
      <c r="D7" s="120" t="s">
        <v>477</v>
      </c>
      <c r="E7" s="120" t="s">
        <v>478</v>
      </c>
      <c r="F7" s="120" t="s">
        <v>479</v>
      </c>
    </row>
    <row r="8" spans="1:6" ht="213.75">
      <c r="A8" s="205"/>
      <c r="B8" s="178" t="s">
        <v>588</v>
      </c>
      <c r="C8" s="183">
        <v>0.18</v>
      </c>
      <c r="D8" s="121" t="s">
        <v>583</v>
      </c>
      <c r="E8" s="178" t="s">
        <v>583</v>
      </c>
      <c r="F8" s="122" t="s">
        <v>574</v>
      </c>
    </row>
    <row r="9" spans="1:6" ht="114">
      <c r="A9" s="205"/>
      <c r="B9" s="178" t="s">
        <v>589</v>
      </c>
      <c r="C9" s="183">
        <v>0.18</v>
      </c>
      <c r="D9" s="121" t="s">
        <v>583</v>
      </c>
      <c r="E9" s="178" t="s">
        <v>583</v>
      </c>
      <c r="F9" s="122" t="s">
        <v>593</v>
      </c>
    </row>
    <row r="10" spans="1:6" ht="99.75">
      <c r="A10" s="205"/>
      <c r="B10" s="178" t="s">
        <v>590</v>
      </c>
      <c r="C10" s="183">
        <v>0.16</v>
      </c>
      <c r="D10" s="121" t="s">
        <v>583</v>
      </c>
      <c r="E10" s="178" t="s">
        <v>583</v>
      </c>
      <c r="F10" s="122" t="s">
        <v>594</v>
      </c>
    </row>
    <row r="11" spans="1:6" ht="85.5">
      <c r="A11" s="205"/>
      <c r="B11" s="178" t="s">
        <v>591</v>
      </c>
      <c r="C11" s="183">
        <v>0.28999999999999998</v>
      </c>
      <c r="D11" s="179" t="s">
        <v>596</v>
      </c>
      <c r="E11" s="180" t="s">
        <v>581</v>
      </c>
      <c r="F11" s="122" t="s">
        <v>595</v>
      </c>
    </row>
    <row r="12" spans="1:6" ht="42.75">
      <c r="A12" s="205"/>
      <c r="B12" s="178" t="s">
        <v>592</v>
      </c>
      <c r="C12" s="183">
        <v>0.19</v>
      </c>
      <c r="D12" s="121" t="s">
        <v>583</v>
      </c>
      <c r="E12" s="178" t="s">
        <v>583</v>
      </c>
      <c r="F12" s="122" t="s">
        <v>597</v>
      </c>
    </row>
    <row r="13" spans="1:6" ht="24.95" customHeight="1">
      <c r="A13" s="205"/>
      <c r="B13" s="120"/>
      <c r="C13" s="123"/>
      <c r="D13" s="123"/>
      <c r="E13" s="123"/>
      <c r="F13" s="123"/>
    </row>
    <row r="14" spans="1:6" ht="24.95" customHeight="1">
      <c r="A14" s="205"/>
      <c r="B14" s="120"/>
      <c r="C14" s="123"/>
      <c r="D14" s="123"/>
      <c r="E14" s="123"/>
      <c r="F14" s="123"/>
    </row>
    <row r="15" spans="1:6" ht="24.95" customHeight="1">
      <c r="A15" s="205"/>
      <c r="B15" s="120"/>
      <c r="C15" s="123"/>
      <c r="D15" s="123"/>
      <c r="E15" s="123"/>
      <c r="F15" s="123"/>
    </row>
    <row r="16" spans="1:6" ht="24.95" customHeight="1">
      <c r="A16" s="205"/>
      <c r="B16" s="120"/>
      <c r="C16" s="123"/>
      <c r="D16" s="123"/>
      <c r="E16" s="123"/>
      <c r="F16" s="123"/>
    </row>
    <row r="17" spans="1:6">
      <c r="A17" s="111"/>
      <c r="B17" s="112"/>
      <c r="C17" s="113"/>
      <c r="D17" s="113"/>
      <c r="E17" s="113"/>
      <c r="F17" s="112"/>
    </row>
    <row r="18" spans="1:6">
      <c r="A18" s="111"/>
      <c r="B18" s="112"/>
      <c r="C18" s="113"/>
      <c r="D18" s="113"/>
      <c r="E18" s="113"/>
      <c r="F18" s="112"/>
    </row>
    <row r="19" spans="1:6">
      <c r="A19" s="111"/>
      <c r="B19" s="112"/>
      <c r="C19" s="113"/>
      <c r="D19" s="113"/>
      <c r="E19" s="113"/>
      <c r="F19" s="112"/>
    </row>
    <row r="20" spans="1:6">
      <c r="A20" s="111"/>
      <c r="B20" s="112"/>
      <c r="C20" s="113"/>
      <c r="D20" s="113"/>
      <c r="E20" s="113"/>
      <c r="F20" s="112"/>
    </row>
    <row r="21" spans="1:6">
      <c r="A21" s="111"/>
      <c r="B21" s="112"/>
      <c r="C21" s="113"/>
      <c r="D21" s="113"/>
      <c r="E21" s="113"/>
      <c r="F21" s="112"/>
    </row>
    <row r="22" spans="1:6">
      <c r="A22" s="111"/>
      <c r="B22" s="112"/>
      <c r="C22" s="113"/>
      <c r="D22" s="113"/>
      <c r="E22" s="113"/>
      <c r="F22" s="112"/>
    </row>
    <row r="23" spans="1:6">
      <c r="A23" s="111"/>
      <c r="B23" s="112"/>
      <c r="C23" s="113"/>
      <c r="D23" s="113"/>
      <c r="E23" s="113"/>
      <c r="F23" s="112"/>
    </row>
    <row r="24" spans="1:6">
      <c r="A24" s="111"/>
      <c r="B24" s="112"/>
      <c r="C24" s="113"/>
      <c r="D24" s="113"/>
      <c r="E24" s="113"/>
      <c r="F24" s="112"/>
    </row>
    <row r="25" spans="1:6">
      <c r="A25" s="111"/>
      <c r="B25" s="112"/>
      <c r="C25" s="113"/>
      <c r="D25" s="113"/>
      <c r="E25" s="113"/>
      <c r="F25" s="112"/>
    </row>
    <row r="26" spans="1:6">
      <c r="A26" s="111"/>
      <c r="B26" s="112"/>
      <c r="C26" s="113"/>
      <c r="D26" s="113"/>
      <c r="E26" s="113"/>
      <c r="F26" s="112"/>
    </row>
    <row r="27" spans="1:6">
      <c r="A27" s="111"/>
      <c r="B27" s="112"/>
      <c r="C27" s="113"/>
      <c r="D27" s="113"/>
      <c r="E27" s="113"/>
      <c r="F27" s="112"/>
    </row>
    <row r="28" spans="1:6">
      <c r="A28" s="111"/>
      <c r="B28" s="112"/>
      <c r="C28" s="113"/>
      <c r="D28" s="113"/>
      <c r="E28" s="113"/>
      <c r="F28" s="112"/>
    </row>
    <row r="29" spans="1:6">
      <c r="A29" s="111"/>
      <c r="B29" s="112"/>
      <c r="C29" s="113"/>
      <c r="D29" s="113"/>
      <c r="E29" s="113"/>
      <c r="F29" s="112"/>
    </row>
    <row r="30" spans="1:6">
      <c r="A30" s="111"/>
      <c r="B30" s="112"/>
      <c r="C30" s="113"/>
      <c r="D30" s="113"/>
      <c r="E30" s="113"/>
      <c r="F30" s="112"/>
    </row>
    <row r="31" spans="1:6">
      <c r="A31" s="111"/>
      <c r="B31" s="112"/>
      <c r="C31" s="113"/>
      <c r="D31" s="113"/>
      <c r="E31" s="113"/>
      <c r="F31" s="112"/>
    </row>
    <row r="32" spans="1:6">
      <c r="A32" s="111"/>
      <c r="B32" s="112"/>
      <c r="C32" s="113"/>
      <c r="D32" s="113"/>
      <c r="E32" s="113"/>
      <c r="F32" s="112"/>
    </row>
    <row r="33" spans="1:6">
      <c r="A33" s="111"/>
      <c r="B33" s="112"/>
      <c r="C33" s="113"/>
      <c r="D33" s="113"/>
      <c r="E33" s="113"/>
      <c r="F33" s="112"/>
    </row>
    <row r="34" spans="1:6">
      <c r="A34" s="111"/>
      <c r="B34" s="112"/>
      <c r="C34" s="113"/>
      <c r="D34" s="113"/>
      <c r="E34" s="113"/>
      <c r="F34" s="112"/>
    </row>
    <row r="35" spans="1:6">
      <c r="A35" s="111"/>
      <c r="B35" s="112"/>
      <c r="C35" s="113"/>
      <c r="D35" s="113"/>
      <c r="E35" s="113"/>
      <c r="F35" s="112"/>
    </row>
    <row r="36" spans="1:6">
      <c r="B36" s="114"/>
      <c r="C36" s="115"/>
      <c r="D36" s="115"/>
      <c r="E36" s="115"/>
      <c r="F36" s="114"/>
    </row>
    <row r="37" spans="1:6">
      <c r="B37" s="114"/>
      <c r="C37" s="115"/>
      <c r="D37" s="115"/>
      <c r="E37" s="115"/>
      <c r="F37" s="114"/>
    </row>
    <row r="38" spans="1:6">
      <c r="B38" s="114"/>
      <c r="C38" s="114"/>
      <c r="D38" s="114"/>
      <c r="E38" s="114"/>
      <c r="F38" s="114"/>
    </row>
    <row r="39" spans="1:6">
      <c r="B39" s="114"/>
      <c r="C39" s="114"/>
      <c r="D39" s="114"/>
      <c r="E39" s="114"/>
      <c r="F39" s="114"/>
    </row>
    <row r="40" spans="1:6">
      <c r="B40" s="114"/>
      <c r="C40" s="114"/>
      <c r="D40" s="114"/>
      <c r="E40" s="114"/>
      <c r="F40" s="114"/>
    </row>
    <row r="41" spans="1:6">
      <c r="B41" s="114"/>
      <c r="C41" s="114"/>
      <c r="D41" s="114"/>
      <c r="E41" s="114"/>
      <c r="F41" s="114"/>
    </row>
    <row r="42" spans="1:6">
      <c r="B42" s="114"/>
      <c r="C42" s="114"/>
      <c r="D42" s="114"/>
      <c r="E42" s="114"/>
      <c r="F42" s="114"/>
    </row>
    <row r="43" spans="1:6">
      <c r="B43" s="114"/>
      <c r="C43" s="114"/>
      <c r="D43" s="114"/>
      <c r="E43" s="114"/>
      <c r="F43" s="114"/>
    </row>
    <row r="44" spans="1:6">
      <c r="B44" s="114"/>
      <c r="C44" s="114"/>
      <c r="D44" s="114"/>
      <c r="E44" s="114"/>
      <c r="F44" s="114"/>
    </row>
    <row r="45" spans="1:6">
      <c r="B45" s="114"/>
      <c r="C45" s="114"/>
      <c r="D45" s="114"/>
      <c r="E45" s="114"/>
      <c r="F45" s="114"/>
    </row>
    <row r="46" spans="1:6">
      <c r="B46" s="114"/>
      <c r="C46" s="114"/>
      <c r="D46" s="114"/>
      <c r="E46" s="114"/>
      <c r="F46" s="114"/>
    </row>
    <row r="47" spans="1:6">
      <c r="B47" s="114"/>
      <c r="C47" s="114"/>
      <c r="D47" s="114"/>
      <c r="E47" s="114"/>
      <c r="F47" s="114"/>
    </row>
    <row r="48" spans="1:6">
      <c r="B48" s="114"/>
      <c r="C48" s="114"/>
      <c r="D48" s="114"/>
      <c r="E48" s="114"/>
      <c r="F48" s="114"/>
    </row>
    <row r="49" spans="2:6">
      <c r="B49" s="114"/>
      <c r="C49" s="114"/>
      <c r="D49" s="114"/>
      <c r="E49" s="114"/>
      <c r="F49" s="114"/>
    </row>
    <row r="50" spans="2:6">
      <c r="B50" s="114"/>
      <c r="C50" s="114"/>
      <c r="D50" s="114"/>
      <c r="E50" s="114"/>
      <c r="F50" s="114"/>
    </row>
    <row r="51" spans="2:6">
      <c r="B51" s="114"/>
      <c r="C51" s="114"/>
      <c r="D51" s="114"/>
      <c r="E51" s="114"/>
      <c r="F51" s="114"/>
    </row>
    <row r="52" spans="2:6">
      <c r="B52" s="114"/>
      <c r="C52" s="114"/>
      <c r="D52" s="114"/>
      <c r="E52" s="114"/>
      <c r="F52" s="114"/>
    </row>
    <row r="53" spans="2:6">
      <c r="B53" s="114"/>
      <c r="C53" s="114"/>
      <c r="D53" s="114"/>
      <c r="E53" s="114"/>
      <c r="F53" s="114"/>
    </row>
    <row r="54" spans="2:6">
      <c r="B54" s="114"/>
      <c r="C54" s="114"/>
      <c r="D54" s="114"/>
      <c r="E54" s="114"/>
      <c r="F54" s="114"/>
    </row>
    <row r="55" spans="2:6">
      <c r="B55" s="114"/>
      <c r="C55" s="114"/>
      <c r="D55" s="114"/>
      <c r="E55" s="114"/>
      <c r="F55" s="114"/>
    </row>
    <row r="56" spans="2:6">
      <c r="B56" s="114"/>
      <c r="C56" s="114"/>
      <c r="D56" s="114"/>
      <c r="E56" s="114"/>
      <c r="F56" s="114"/>
    </row>
  </sheetData>
  <mergeCells count="7">
    <mergeCell ref="B6:F6"/>
    <mergeCell ref="A7:A16"/>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topLeftCell="A10" zoomScale="90" zoomScaleNormal="90" workbookViewId="0">
      <selection activeCell="E13" sqref="E13"/>
    </sheetView>
  </sheetViews>
  <sheetFormatPr defaultRowHeight="14.25"/>
  <cols>
    <col min="1" max="1" width="13.375" style="125" customWidth="1"/>
    <col min="2" max="2" width="22.75" style="125" customWidth="1"/>
    <col min="3" max="6" width="13.875" style="125" customWidth="1"/>
    <col min="7" max="16384" width="9" style="125"/>
  </cols>
  <sheetData>
    <row r="1" spans="1:6" ht="18" customHeight="1">
      <c r="A1" s="124" t="s">
        <v>520</v>
      </c>
    </row>
    <row r="2" spans="1:6" ht="38.25" customHeight="1">
      <c r="A2" s="209" t="s">
        <v>491</v>
      </c>
      <c r="B2" s="209"/>
      <c r="C2" s="209"/>
      <c r="D2" s="209"/>
      <c r="E2" s="209"/>
      <c r="F2" s="209"/>
    </row>
    <row r="3" spans="1:6" ht="25.5" customHeight="1">
      <c r="A3" s="126"/>
      <c r="B3" s="119"/>
      <c r="C3" s="119"/>
      <c r="D3" s="119"/>
      <c r="E3" s="119"/>
      <c r="F3" s="127" t="s">
        <v>480</v>
      </c>
    </row>
    <row r="4" spans="1:6" ht="26.25" customHeight="1">
      <c r="A4" s="128" t="s">
        <v>494</v>
      </c>
      <c r="B4" s="207" t="s">
        <v>572</v>
      </c>
      <c r="C4" s="207"/>
      <c r="D4" s="207"/>
      <c r="E4" s="129" t="s">
        <v>481</v>
      </c>
      <c r="F4" s="129" t="s">
        <v>573</v>
      </c>
    </row>
    <row r="5" spans="1:6" ht="26.25" customHeight="1">
      <c r="A5" s="207" t="s">
        <v>490</v>
      </c>
      <c r="B5" s="207">
        <v>200</v>
      </c>
      <c r="C5" s="207"/>
      <c r="D5" s="207"/>
      <c r="E5" s="129" t="s">
        <v>492</v>
      </c>
      <c r="F5" s="129">
        <v>200</v>
      </c>
    </row>
    <row r="6" spans="1:6" ht="26.25" customHeight="1">
      <c r="A6" s="207"/>
      <c r="B6" s="207"/>
      <c r="C6" s="207"/>
      <c r="D6" s="207"/>
      <c r="E6" s="129" t="s">
        <v>493</v>
      </c>
      <c r="F6" s="129">
        <v>0</v>
      </c>
    </row>
    <row r="7" spans="1:6" ht="51.75" customHeight="1">
      <c r="A7" s="129" t="s">
        <v>482</v>
      </c>
      <c r="B7" s="207" t="s">
        <v>574</v>
      </c>
      <c r="C7" s="207"/>
      <c r="D7" s="207"/>
      <c r="E7" s="207"/>
      <c r="F7" s="207"/>
    </row>
    <row r="8" spans="1:6" ht="97.5" customHeight="1">
      <c r="A8" s="129" t="s">
        <v>483</v>
      </c>
      <c r="B8" s="207" t="s">
        <v>575</v>
      </c>
      <c r="C8" s="207"/>
      <c r="D8" s="207"/>
      <c r="E8" s="207"/>
      <c r="F8" s="207"/>
    </row>
    <row r="9" spans="1:6" ht="57" customHeight="1">
      <c r="A9" s="129" t="s">
        <v>484</v>
      </c>
      <c r="B9" s="207" t="s">
        <v>576</v>
      </c>
      <c r="C9" s="207"/>
      <c r="D9" s="207"/>
      <c r="E9" s="207"/>
      <c r="F9" s="207"/>
    </row>
    <row r="10" spans="1:6" ht="21" customHeight="1">
      <c r="A10" s="208" t="s">
        <v>474</v>
      </c>
      <c r="B10" s="129" t="s">
        <v>485</v>
      </c>
      <c r="C10" s="129" t="s">
        <v>486</v>
      </c>
      <c r="D10" s="129" t="s">
        <v>477</v>
      </c>
      <c r="E10" s="129" t="s">
        <v>487</v>
      </c>
      <c r="F10" s="129" t="s">
        <v>488</v>
      </c>
    </row>
    <row r="11" spans="1:6" ht="68.25" customHeight="1">
      <c r="A11" s="208"/>
      <c r="B11" s="129" t="s">
        <v>577</v>
      </c>
      <c r="C11" s="181">
        <v>0.25</v>
      </c>
      <c r="D11" s="130" t="s">
        <v>583</v>
      </c>
      <c r="E11" s="180" t="s">
        <v>583</v>
      </c>
      <c r="F11" s="131" t="s">
        <v>584</v>
      </c>
    </row>
    <row r="12" spans="1:6" ht="57" customHeight="1">
      <c r="A12" s="208"/>
      <c r="B12" s="129" t="s">
        <v>578</v>
      </c>
      <c r="C12" s="181">
        <v>0.25</v>
      </c>
      <c r="D12" s="130" t="s">
        <v>583</v>
      </c>
      <c r="E12" s="180" t="s">
        <v>583</v>
      </c>
      <c r="F12" s="131" t="s">
        <v>585</v>
      </c>
    </row>
    <row r="13" spans="1:6" ht="50.25" customHeight="1">
      <c r="A13" s="208"/>
      <c r="B13" s="129" t="s">
        <v>579</v>
      </c>
      <c r="C13" s="181">
        <v>0.25</v>
      </c>
      <c r="D13" s="130" t="s">
        <v>582</v>
      </c>
      <c r="E13" s="180" t="s">
        <v>581</v>
      </c>
      <c r="F13" s="131" t="s">
        <v>586</v>
      </c>
    </row>
    <row r="14" spans="1:6" ht="87.75" customHeight="1">
      <c r="A14" s="208"/>
      <c r="B14" s="129" t="s">
        <v>580</v>
      </c>
      <c r="C14" s="181">
        <v>0.25</v>
      </c>
      <c r="D14" s="130" t="s">
        <v>583</v>
      </c>
      <c r="E14" s="180" t="s">
        <v>583</v>
      </c>
      <c r="F14" s="131" t="s">
        <v>587</v>
      </c>
    </row>
    <row r="15" spans="1:6" ht="18" customHeight="1">
      <c r="A15" s="208"/>
      <c r="B15" s="129"/>
      <c r="C15" s="129"/>
      <c r="D15" s="130"/>
      <c r="E15" s="131"/>
      <c r="F15" s="131"/>
    </row>
    <row r="16" spans="1:6" ht="18" customHeight="1">
      <c r="A16" s="208"/>
      <c r="B16" s="129"/>
      <c r="C16" s="129"/>
      <c r="D16" s="130"/>
      <c r="E16" s="131"/>
      <c r="F16" s="131"/>
    </row>
    <row r="17" spans="1:6" ht="18" customHeight="1">
      <c r="A17" s="208"/>
      <c r="B17" s="129"/>
      <c r="C17" s="129"/>
      <c r="D17" s="130"/>
      <c r="E17" s="131"/>
      <c r="F17" s="131"/>
    </row>
    <row r="18" spans="1:6" ht="18" customHeight="1">
      <c r="A18" s="208"/>
      <c r="B18" s="129"/>
      <c r="C18" s="129"/>
      <c r="D18" s="130"/>
      <c r="E18" s="131"/>
      <c r="F18" s="131"/>
    </row>
    <row r="19" spans="1:6" ht="18" customHeight="1">
      <c r="A19" s="208"/>
      <c r="B19" s="129"/>
      <c r="C19" s="129"/>
      <c r="D19" s="130"/>
      <c r="E19" s="131"/>
      <c r="F19" s="131"/>
    </row>
    <row r="20" spans="1:6" ht="18" customHeight="1">
      <c r="A20" s="208"/>
      <c r="B20" s="129"/>
      <c r="C20" s="129"/>
      <c r="D20" s="130"/>
      <c r="E20" s="131"/>
      <c r="F20" s="131"/>
    </row>
    <row r="21" spans="1:6" ht="21" customHeight="1">
      <c r="A21" s="126"/>
      <c r="E21" s="126"/>
    </row>
  </sheetData>
  <mergeCells count="8">
    <mergeCell ref="B9:F9"/>
    <mergeCell ref="A10:A20"/>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B8" sqref="B8"/>
    </sheetView>
  </sheetViews>
  <sheetFormatPr defaultColWidth="6.875" defaultRowHeight="20.100000000000001" customHeight="1"/>
  <cols>
    <col min="1" max="1" width="22.875" style="32" customWidth="1"/>
    <col min="2" max="2" width="19" style="32" customWidth="1"/>
    <col min="3" max="3" width="20.5" style="32" customWidth="1"/>
    <col min="4" max="7" width="19" style="32" customWidth="1"/>
    <col min="8" max="16384" width="6.875" style="33"/>
  </cols>
  <sheetData>
    <row r="1" spans="1:13" s="8" customFormat="1" ht="20.100000000000001" customHeight="1">
      <c r="A1" s="117" t="s">
        <v>509</v>
      </c>
      <c r="B1" s="7"/>
      <c r="C1" s="7"/>
      <c r="D1" s="7"/>
      <c r="E1" s="7"/>
      <c r="F1" s="7"/>
      <c r="G1" s="7"/>
    </row>
    <row r="2" spans="1:13" s="8" customFormat="1" ht="38.25" customHeight="1">
      <c r="A2" s="9" t="s">
        <v>568</v>
      </c>
      <c r="B2" s="10"/>
      <c r="C2" s="10"/>
      <c r="D2" s="10"/>
      <c r="E2" s="10"/>
      <c r="F2" s="10"/>
      <c r="G2" s="10"/>
    </row>
    <row r="3" spans="1:13" s="8" customFormat="1" ht="20.100000000000001" customHeight="1">
      <c r="A3" s="11"/>
      <c r="B3" s="7"/>
      <c r="C3" s="7"/>
      <c r="D3" s="7"/>
      <c r="E3" s="7"/>
      <c r="F3" s="7"/>
      <c r="G3" s="7"/>
    </row>
    <row r="4" spans="1:13" s="8" customFormat="1" ht="20.100000000000001" customHeight="1">
      <c r="A4" s="12"/>
      <c r="B4" s="13"/>
      <c r="C4" s="13"/>
      <c r="D4" s="13"/>
      <c r="E4" s="13"/>
      <c r="F4" s="13"/>
      <c r="G4" s="14" t="s">
        <v>311</v>
      </c>
    </row>
    <row r="5" spans="1:13" s="8" customFormat="1" ht="20.100000000000001" customHeight="1">
      <c r="A5" s="186" t="s">
        <v>312</v>
      </c>
      <c r="B5" s="186"/>
      <c r="C5" s="186" t="s">
        <v>313</v>
      </c>
      <c r="D5" s="186"/>
      <c r="E5" s="186"/>
      <c r="F5" s="186"/>
      <c r="G5" s="186"/>
    </row>
    <row r="6" spans="1:13" s="8" customFormat="1" ht="45" customHeight="1">
      <c r="A6" s="15" t="s">
        <v>314</v>
      </c>
      <c r="B6" s="15" t="s">
        <v>315</v>
      </c>
      <c r="C6" s="15" t="s">
        <v>314</v>
      </c>
      <c r="D6" s="15" t="s">
        <v>316</v>
      </c>
      <c r="E6" s="15" t="s">
        <v>317</v>
      </c>
      <c r="F6" s="15" t="s">
        <v>318</v>
      </c>
      <c r="G6" s="15" t="s">
        <v>319</v>
      </c>
    </row>
    <row r="7" spans="1:13" s="8" customFormat="1" ht="20.100000000000001" customHeight="1">
      <c r="A7" s="16" t="s">
        <v>320</v>
      </c>
      <c r="B7" s="133">
        <f>SUM(B8:B10)</f>
        <v>1537.32</v>
      </c>
      <c r="C7" s="17" t="s">
        <v>321</v>
      </c>
      <c r="D7" s="135">
        <f>SUM(E7:G7)</f>
        <v>1537.32</v>
      </c>
      <c r="E7" s="135">
        <f>SUM(E8:E14)</f>
        <v>1537.32</v>
      </c>
      <c r="F7" s="135">
        <f>SUM(F8:F14)</f>
        <v>0</v>
      </c>
      <c r="G7" s="135">
        <f>SUM(G8:G14)</f>
        <v>0</v>
      </c>
    </row>
    <row r="8" spans="1:13" s="8" customFormat="1" ht="20.100000000000001" customHeight="1">
      <c r="A8" s="18" t="s">
        <v>322</v>
      </c>
      <c r="B8" s="19">
        <v>1537.32</v>
      </c>
      <c r="C8" s="175" t="s">
        <v>557</v>
      </c>
      <c r="D8" s="152">
        <f>SUM(E8:G8)</f>
        <v>1115.26</v>
      </c>
      <c r="E8" s="20">
        <v>1115.26</v>
      </c>
      <c r="F8" s="20"/>
      <c r="G8" s="20"/>
    </row>
    <row r="9" spans="1:13" s="8" customFormat="1" ht="20.100000000000001" customHeight="1">
      <c r="A9" s="18" t="s">
        <v>323</v>
      </c>
      <c r="B9" s="21"/>
      <c r="C9" s="175" t="s">
        <v>558</v>
      </c>
      <c r="D9" s="152">
        <f t="shared" ref="D9:D14" si="0">SUM(E9:G9)</f>
        <v>0.04</v>
      </c>
      <c r="E9" s="20">
        <v>0.04</v>
      </c>
      <c r="F9" s="20"/>
      <c r="G9" s="20"/>
    </row>
    <row r="10" spans="1:13" s="8" customFormat="1" ht="20.100000000000001" customHeight="1">
      <c r="A10" s="22" t="s">
        <v>324</v>
      </c>
      <c r="B10" s="23"/>
      <c r="C10" s="176" t="s">
        <v>559</v>
      </c>
      <c r="D10" s="152">
        <f t="shared" si="0"/>
        <v>400</v>
      </c>
      <c r="E10" s="20">
        <v>400</v>
      </c>
      <c r="F10" s="20"/>
      <c r="G10" s="20"/>
    </row>
    <row r="11" spans="1:13" s="8" customFormat="1" ht="20.100000000000001" customHeight="1">
      <c r="A11" s="24" t="s">
        <v>325</v>
      </c>
      <c r="B11" s="133">
        <f>SUM(B12:B14)</f>
        <v>0</v>
      </c>
      <c r="C11" s="176" t="s">
        <v>560</v>
      </c>
      <c r="D11" s="152">
        <f t="shared" si="0"/>
        <v>11.16</v>
      </c>
      <c r="E11" s="20">
        <v>11.16</v>
      </c>
      <c r="F11" s="20"/>
      <c r="G11" s="20"/>
    </row>
    <row r="12" spans="1:13" s="8" customFormat="1" ht="20.100000000000001" customHeight="1">
      <c r="A12" s="22" t="s">
        <v>322</v>
      </c>
      <c r="B12" s="19"/>
      <c r="C12" s="177" t="s">
        <v>561</v>
      </c>
      <c r="D12" s="152">
        <f t="shared" si="0"/>
        <v>5.29</v>
      </c>
      <c r="E12" s="20">
        <v>5.29</v>
      </c>
      <c r="F12" s="20"/>
      <c r="G12" s="20"/>
    </row>
    <row r="13" spans="1:13" s="8" customFormat="1" ht="20.100000000000001" customHeight="1">
      <c r="A13" s="22" t="s">
        <v>323</v>
      </c>
      <c r="B13" s="21"/>
      <c r="C13" s="176" t="s">
        <v>530</v>
      </c>
      <c r="D13" s="152">
        <f t="shared" si="0"/>
        <v>5.57</v>
      </c>
      <c r="E13" s="20">
        <v>5.57</v>
      </c>
      <c r="F13" s="20"/>
      <c r="G13" s="20"/>
    </row>
    <row r="14" spans="1:13" s="8" customFormat="1" ht="20.100000000000001" customHeight="1">
      <c r="A14" s="18" t="s">
        <v>324</v>
      </c>
      <c r="B14" s="23"/>
      <c r="C14" s="153"/>
      <c r="D14" s="152">
        <f t="shared" si="0"/>
        <v>0</v>
      </c>
      <c r="E14" s="20"/>
      <c r="F14" s="20"/>
      <c r="G14" s="20"/>
      <c r="M14" s="25"/>
    </row>
    <row r="15" spans="1:13" s="8" customFormat="1" ht="20.100000000000001" customHeight="1">
      <c r="A15" s="24"/>
      <c r="B15" s="28"/>
      <c r="C15" s="153"/>
      <c r="D15" s="27"/>
      <c r="E15" s="27"/>
      <c r="F15" s="27"/>
      <c r="G15" s="27"/>
    </row>
    <row r="16" spans="1:13" s="8" customFormat="1" ht="20.100000000000001" customHeight="1">
      <c r="A16" s="24"/>
      <c r="B16" s="28"/>
      <c r="C16" s="28" t="s">
        <v>326</v>
      </c>
      <c r="D16" s="137">
        <f>E16+F16+G16</f>
        <v>0</v>
      </c>
      <c r="E16" s="136">
        <f>B8+B12-E7</f>
        <v>0</v>
      </c>
      <c r="F16" s="136">
        <f>B9+B13-F7</f>
        <v>0</v>
      </c>
      <c r="G16" s="136">
        <f>B10+B14-G7</f>
        <v>0</v>
      </c>
    </row>
    <row r="17" spans="1:7" s="8" customFormat="1" ht="20.100000000000001" customHeight="1">
      <c r="A17" s="24"/>
      <c r="B17" s="28"/>
      <c r="C17" s="28"/>
      <c r="D17" s="29"/>
      <c r="E17" s="29"/>
      <c r="F17" s="29"/>
      <c r="G17" s="30"/>
    </row>
    <row r="18" spans="1:7" s="8" customFormat="1" ht="20.100000000000001" customHeight="1">
      <c r="A18" s="24" t="s">
        <v>327</v>
      </c>
      <c r="B18" s="134">
        <f>SUM(B7,B11)</f>
        <v>1537.32</v>
      </c>
      <c r="C18" s="26" t="s">
        <v>328</v>
      </c>
      <c r="D18" s="136">
        <f>SUM(E18:G18)</f>
        <v>1537.32</v>
      </c>
      <c r="E18" s="136">
        <f>SUM(E7,E16)</f>
        <v>1537.32</v>
      </c>
      <c r="F18" s="136">
        <f>SUM(F7,F16)</f>
        <v>0</v>
      </c>
      <c r="G18" s="136">
        <f>SUM(G7,G16)</f>
        <v>0</v>
      </c>
    </row>
    <row r="19" spans="1:7" ht="20.100000000000001" customHeight="1">
      <c r="A19" s="31"/>
      <c r="B19" s="31"/>
      <c r="C19" s="31"/>
      <c r="D19" s="31"/>
      <c r="E19" s="31"/>
      <c r="F19" s="31"/>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showGridLines="0" showZeros="0" workbookViewId="0">
      <selection activeCell="K17" sqref="K17"/>
    </sheetView>
  </sheetViews>
  <sheetFormatPr defaultColWidth="23.625" defaultRowHeight="12.75" customHeight="1"/>
  <cols>
    <col min="1" max="1" width="10.25" style="144" customWidth="1"/>
    <col min="2" max="2" width="44.25" style="144" customWidth="1"/>
    <col min="3" max="3" width="28.875" style="35" customWidth="1"/>
    <col min="4" max="4" width="20.5" style="35" customWidth="1"/>
    <col min="5" max="5" width="23.875" style="35" customWidth="1"/>
    <col min="6" max="255" width="6.875" style="35" customWidth="1"/>
    <col min="256" max="16384" width="23.625" style="35"/>
  </cols>
  <sheetData>
    <row r="1" spans="1:5" ht="20.100000000000001" customHeight="1">
      <c r="A1" s="139" t="s">
        <v>510</v>
      </c>
    </row>
    <row r="2" spans="1:5" ht="36" customHeight="1">
      <c r="A2" s="36" t="s">
        <v>569</v>
      </c>
      <c r="B2" s="145"/>
      <c r="C2" s="37"/>
      <c r="D2" s="37"/>
      <c r="E2" s="37"/>
    </row>
    <row r="3" spans="1:5" ht="20.100000000000001" customHeight="1">
      <c r="A3" s="140"/>
      <c r="B3" s="145"/>
      <c r="C3" s="37"/>
      <c r="D3" s="37"/>
      <c r="E3" s="37"/>
    </row>
    <row r="4" spans="1:5" ht="20.100000000000001" customHeight="1">
      <c r="A4" s="141"/>
      <c r="B4" s="146"/>
      <c r="C4" s="40"/>
      <c r="D4" s="40"/>
      <c r="E4" s="41" t="s">
        <v>311</v>
      </c>
    </row>
    <row r="5" spans="1:5" ht="20.100000000000001" customHeight="1">
      <c r="A5" s="187" t="s">
        <v>329</v>
      </c>
      <c r="B5" s="187"/>
      <c r="C5" s="187" t="s">
        <v>466</v>
      </c>
      <c r="D5" s="187"/>
      <c r="E5" s="187"/>
    </row>
    <row r="6" spans="1:5" ht="20.100000000000001" customHeight="1">
      <c r="A6" s="142" t="s">
        <v>330</v>
      </c>
      <c r="B6" s="142" t="s">
        <v>331</v>
      </c>
      <c r="C6" s="42" t="s">
        <v>332</v>
      </c>
      <c r="D6" s="42" t="s">
        <v>333</v>
      </c>
      <c r="E6" s="42" t="s">
        <v>334</v>
      </c>
    </row>
    <row r="7" spans="1:5" ht="20.100000000000001" customHeight="1">
      <c r="A7" s="188" t="s">
        <v>506</v>
      </c>
      <c r="B7" s="189"/>
      <c r="C7" s="138">
        <f>SUM(D7:E7)</f>
        <v>1537.32</v>
      </c>
      <c r="D7" s="132">
        <f>SUM(D8,D14,D17,D20,D24,D28)</f>
        <v>114.56</v>
      </c>
      <c r="E7" s="132">
        <f>SUM(E8,E14,E17,E20,E24,E28)</f>
        <v>1422.76</v>
      </c>
    </row>
    <row r="8" spans="1:5" ht="20.100000000000001" customHeight="1">
      <c r="A8" s="162" t="s">
        <v>523</v>
      </c>
      <c r="B8" s="149" t="s">
        <v>524</v>
      </c>
      <c r="C8" s="138">
        <f>SUM(D8:E8)</f>
        <v>1115.26</v>
      </c>
      <c r="D8" s="132">
        <f>SUM(D9,D11)</f>
        <v>92.5</v>
      </c>
      <c r="E8" s="132">
        <f>SUM(E9,E11)</f>
        <v>1022.76</v>
      </c>
    </row>
    <row r="9" spans="1:5" ht="20.100000000000001" customHeight="1">
      <c r="A9" s="166">
        <v>20103</v>
      </c>
      <c r="B9" s="54" t="s">
        <v>534</v>
      </c>
      <c r="C9" s="138">
        <f>SUM(D9:E9)</f>
        <v>1022.76</v>
      </c>
      <c r="D9" s="168">
        <f>SUM(D10)</f>
        <v>0</v>
      </c>
      <c r="E9" s="168">
        <f>SUM(E10)</f>
        <v>1022.76</v>
      </c>
    </row>
    <row r="10" spans="1:5" ht="20.100000000000001" customHeight="1">
      <c r="A10" s="166">
        <v>2010399</v>
      </c>
      <c r="B10" s="54" t="s">
        <v>535</v>
      </c>
      <c r="C10" s="138">
        <f>SUM(D10:E10)</f>
        <v>1022.76</v>
      </c>
      <c r="D10" s="132"/>
      <c r="E10" s="132">
        <v>1022.76</v>
      </c>
    </row>
    <row r="11" spans="1:5" ht="20.100000000000001" customHeight="1">
      <c r="A11" s="167">
        <v>20137</v>
      </c>
      <c r="B11" s="54" t="s">
        <v>536</v>
      </c>
      <c r="C11" s="138">
        <f t="shared" ref="C11:C30" si="0">SUM(D11:E11)</f>
        <v>92.5</v>
      </c>
      <c r="D11" s="132">
        <f>SUM(D12:D13)</f>
        <v>92.5</v>
      </c>
      <c r="E11" s="132"/>
    </row>
    <row r="12" spans="1:5" ht="20.100000000000001" customHeight="1">
      <c r="A12" s="167">
        <v>2013701</v>
      </c>
      <c r="B12" s="54" t="s">
        <v>525</v>
      </c>
      <c r="C12" s="138">
        <f t="shared" si="0"/>
        <v>85.21</v>
      </c>
      <c r="D12" s="132">
        <v>85.21</v>
      </c>
      <c r="E12" s="132"/>
    </row>
    <row r="13" spans="1:5" ht="20.100000000000001" customHeight="1">
      <c r="A13" s="167">
        <v>2013750</v>
      </c>
      <c r="B13" s="54" t="s">
        <v>540</v>
      </c>
      <c r="C13" s="138">
        <f t="shared" si="0"/>
        <v>7.29</v>
      </c>
      <c r="D13" s="132">
        <v>7.29</v>
      </c>
      <c r="E13" s="132"/>
    </row>
    <row r="14" spans="1:5" ht="20.100000000000001" customHeight="1">
      <c r="A14" s="167">
        <v>205</v>
      </c>
      <c r="B14" s="54" t="s">
        <v>549</v>
      </c>
      <c r="C14" s="138">
        <f t="shared" si="0"/>
        <v>0.04</v>
      </c>
      <c r="D14" s="132">
        <v>0.04</v>
      </c>
      <c r="E14" s="132"/>
    </row>
    <row r="15" spans="1:5" ht="20.100000000000001" customHeight="1">
      <c r="A15" s="167">
        <v>20508</v>
      </c>
      <c r="B15" s="54" t="s">
        <v>599</v>
      </c>
      <c r="C15" s="138">
        <v>0.04</v>
      </c>
      <c r="D15" s="132">
        <v>0.04</v>
      </c>
      <c r="E15" s="132"/>
    </row>
    <row r="16" spans="1:5" ht="20.100000000000001" customHeight="1">
      <c r="A16" s="167">
        <v>2050803</v>
      </c>
      <c r="B16" s="54" t="s">
        <v>550</v>
      </c>
      <c r="C16" s="138">
        <f t="shared" si="0"/>
        <v>0.04</v>
      </c>
      <c r="D16" s="132">
        <v>0.04</v>
      </c>
      <c r="E16" s="132"/>
    </row>
    <row r="17" spans="1:5" ht="20.100000000000001" customHeight="1">
      <c r="A17" s="167">
        <v>206</v>
      </c>
      <c r="B17" s="54" t="s">
        <v>537</v>
      </c>
      <c r="C17" s="138">
        <f t="shared" si="0"/>
        <v>400</v>
      </c>
      <c r="D17" s="132"/>
      <c r="E17" s="132">
        <f>SUM(E18)</f>
        <v>400</v>
      </c>
    </row>
    <row r="18" spans="1:5" ht="20.100000000000001" customHeight="1">
      <c r="A18" s="167">
        <v>20699</v>
      </c>
      <c r="B18" s="54" t="s">
        <v>538</v>
      </c>
      <c r="C18" s="138">
        <f t="shared" si="0"/>
        <v>400</v>
      </c>
      <c r="D18" s="132"/>
      <c r="E18" s="132">
        <v>400</v>
      </c>
    </row>
    <row r="19" spans="1:5" ht="20.100000000000001" customHeight="1">
      <c r="A19" s="167">
        <v>2069999</v>
      </c>
      <c r="B19" s="54" t="s">
        <v>539</v>
      </c>
      <c r="C19" s="138">
        <f t="shared" si="0"/>
        <v>400</v>
      </c>
      <c r="D19" s="132"/>
      <c r="E19" s="132">
        <v>400</v>
      </c>
    </row>
    <row r="20" spans="1:5" ht="20.100000000000001" customHeight="1">
      <c r="A20" s="167">
        <v>208</v>
      </c>
      <c r="B20" s="54" t="s">
        <v>526</v>
      </c>
      <c r="C20" s="138">
        <f t="shared" si="0"/>
        <v>11.16</v>
      </c>
      <c r="D20" s="132">
        <v>11.16</v>
      </c>
      <c r="E20" s="132"/>
    </row>
    <row r="21" spans="1:5" ht="20.100000000000001" customHeight="1">
      <c r="A21" s="167">
        <v>20805</v>
      </c>
      <c r="B21" s="54" t="s">
        <v>531</v>
      </c>
      <c r="C21" s="138">
        <f t="shared" si="0"/>
        <v>11.16</v>
      </c>
      <c r="D21" s="132">
        <v>11.16</v>
      </c>
      <c r="E21" s="132"/>
    </row>
    <row r="22" spans="1:5" ht="20.100000000000001" customHeight="1">
      <c r="A22" s="167">
        <v>2080505</v>
      </c>
      <c r="B22" s="54" t="s">
        <v>532</v>
      </c>
      <c r="C22" s="138">
        <f t="shared" si="0"/>
        <v>7.44</v>
      </c>
      <c r="D22" s="132">
        <v>7.44</v>
      </c>
      <c r="E22" s="132"/>
    </row>
    <row r="23" spans="1:5" ht="20.100000000000001" customHeight="1">
      <c r="A23" s="167">
        <v>2080506</v>
      </c>
      <c r="B23" s="54" t="s">
        <v>533</v>
      </c>
      <c r="C23" s="138">
        <f t="shared" si="0"/>
        <v>3.72</v>
      </c>
      <c r="D23" s="132">
        <v>3.72</v>
      </c>
      <c r="E23" s="132"/>
    </row>
    <row r="24" spans="1:5" ht="20.100000000000001" customHeight="1">
      <c r="A24" s="167">
        <v>210</v>
      </c>
      <c r="B24" s="55" t="s">
        <v>542</v>
      </c>
      <c r="C24" s="138">
        <f t="shared" si="0"/>
        <v>5.29</v>
      </c>
      <c r="D24" s="132">
        <v>5.29</v>
      </c>
      <c r="E24" s="132"/>
    </row>
    <row r="25" spans="1:5" ht="20.100000000000001" customHeight="1">
      <c r="A25" s="167">
        <v>21011</v>
      </c>
      <c r="B25" s="55" t="s">
        <v>543</v>
      </c>
      <c r="C25" s="138">
        <f t="shared" si="0"/>
        <v>5.29</v>
      </c>
      <c r="D25" s="132">
        <v>5.29</v>
      </c>
      <c r="E25" s="132"/>
    </row>
    <row r="26" spans="1:5" ht="20.100000000000001" customHeight="1">
      <c r="A26" s="167">
        <v>2101101</v>
      </c>
      <c r="B26" s="55" t="s">
        <v>544</v>
      </c>
      <c r="C26" s="138">
        <f t="shared" si="0"/>
        <v>5.05</v>
      </c>
      <c r="D26" s="132">
        <v>5.05</v>
      </c>
      <c r="E26" s="132"/>
    </row>
    <row r="27" spans="1:5" ht="20.100000000000001" customHeight="1">
      <c r="A27" s="167">
        <v>2101102</v>
      </c>
      <c r="B27" s="55" t="s">
        <v>548</v>
      </c>
      <c r="C27" s="138">
        <f t="shared" si="0"/>
        <v>0.24</v>
      </c>
      <c r="D27" s="132">
        <v>0.24</v>
      </c>
      <c r="E27" s="132"/>
    </row>
    <row r="28" spans="1:5" ht="20.100000000000001" customHeight="1">
      <c r="A28" s="167">
        <v>221</v>
      </c>
      <c r="B28" s="55" t="s">
        <v>545</v>
      </c>
      <c r="C28" s="138">
        <f t="shared" si="0"/>
        <v>5.57</v>
      </c>
      <c r="D28" s="132">
        <v>5.57</v>
      </c>
      <c r="E28" s="132"/>
    </row>
    <row r="29" spans="1:5" ht="20.100000000000001" customHeight="1">
      <c r="A29" s="167">
        <v>22102</v>
      </c>
      <c r="B29" s="55" t="s">
        <v>546</v>
      </c>
      <c r="C29" s="138">
        <f t="shared" si="0"/>
        <v>5.57</v>
      </c>
      <c r="D29" s="132">
        <v>5.57</v>
      </c>
      <c r="E29" s="132"/>
    </row>
    <row r="30" spans="1:5" ht="20.100000000000001" customHeight="1">
      <c r="A30" s="167">
        <v>2210201</v>
      </c>
      <c r="B30" s="55" t="s">
        <v>547</v>
      </c>
      <c r="C30" s="138">
        <f t="shared" si="0"/>
        <v>5.57</v>
      </c>
      <c r="D30" s="132">
        <v>5.57</v>
      </c>
      <c r="E30" s="132"/>
    </row>
    <row r="31" spans="1:5" s="43" customFormat="1" ht="12.75" customHeight="1">
      <c r="A31" s="143"/>
      <c r="B31" s="143"/>
    </row>
    <row r="32" spans="1:5" ht="12.75" customHeight="1">
      <c r="A32" s="143"/>
      <c r="B32" s="143"/>
    </row>
    <row r="33" spans="1:4" ht="12.75" customHeight="1">
      <c r="A33" s="143"/>
      <c r="B33" s="143"/>
      <c r="D33" s="43"/>
    </row>
    <row r="34" spans="1:4" ht="12.75" customHeight="1">
      <c r="A34" s="143"/>
      <c r="B34" s="143"/>
    </row>
    <row r="35" spans="1:4" ht="12.75" customHeight="1">
      <c r="A35" s="143"/>
      <c r="B35" s="143"/>
    </row>
    <row r="36" spans="1:4" ht="12.75" customHeight="1">
      <c r="B36" s="143"/>
      <c r="C36" s="43"/>
    </row>
    <row r="38" spans="1:4" ht="12.75" customHeight="1">
      <c r="A38" s="143"/>
    </row>
    <row r="40" spans="1:4" ht="12.75" customHeight="1">
      <c r="B40" s="143"/>
    </row>
    <row r="41" spans="1:4" ht="12.75" customHeight="1">
      <c r="B41" s="143"/>
    </row>
  </sheetData>
  <mergeCells count="3">
    <mergeCell ref="A5:B5"/>
    <mergeCell ref="C5:E5"/>
    <mergeCell ref="A7:B7"/>
  </mergeCells>
  <phoneticPr fontId="2" type="noConversion"/>
  <printOptions horizontalCentered="1"/>
  <pageMargins left="0.47244094488188981" right="0.47244094488188981"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9"/>
  <sheetViews>
    <sheetView showGridLines="0" showZeros="0" workbookViewId="0">
      <selection activeCell="R10" sqref="R10"/>
    </sheetView>
  </sheetViews>
  <sheetFormatPr defaultColWidth="6.875" defaultRowHeight="20.100000000000001" customHeight="1"/>
  <cols>
    <col min="1" max="1" width="14.5" style="35" customWidth="1"/>
    <col min="2" max="2" width="33.375" style="35" customWidth="1"/>
    <col min="3" max="3" width="23.25" style="35" customWidth="1"/>
    <col min="4" max="4" width="24.75" style="35" customWidth="1"/>
    <col min="5" max="5" width="26.875" style="35" customWidth="1"/>
    <col min="6" max="16384" width="6.875" style="35"/>
  </cols>
  <sheetData>
    <row r="1" spans="1:11" ht="20.100000000000001" customHeight="1">
      <c r="A1" s="34" t="s">
        <v>512</v>
      </c>
      <c r="E1" s="44"/>
    </row>
    <row r="2" spans="1:11" ht="44.25" customHeight="1">
      <c r="A2" s="184" t="s">
        <v>570</v>
      </c>
      <c r="B2" s="45"/>
      <c r="C2" s="45"/>
      <c r="D2" s="45"/>
      <c r="E2" s="45"/>
    </row>
    <row r="3" spans="1:11" ht="20.100000000000001" customHeight="1">
      <c r="A3" s="45"/>
      <c r="B3" s="45"/>
      <c r="C3" s="45"/>
      <c r="D3" s="45"/>
      <c r="E3" s="45"/>
    </row>
    <row r="4" spans="1:11" s="47" customFormat="1" ht="20.100000000000001" customHeight="1">
      <c r="A4" s="39"/>
      <c r="B4" s="40"/>
      <c r="C4" s="40"/>
      <c r="D4" s="40"/>
      <c r="E4" s="46" t="s">
        <v>311</v>
      </c>
    </row>
    <row r="5" spans="1:11" s="47" customFormat="1" ht="20.100000000000001" customHeight="1">
      <c r="A5" s="187" t="s">
        <v>335</v>
      </c>
      <c r="B5" s="187"/>
      <c r="C5" s="187" t="s">
        <v>467</v>
      </c>
      <c r="D5" s="187"/>
      <c r="E5" s="187"/>
    </row>
    <row r="6" spans="1:11" s="47" customFormat="1" ht="20.100000000000001" customHeight="1">
      <c r="A6" s="48" t="s">
        <v>330</v>
      </c>
      <c r="B6" s="48" t="s">
        <v>331</v>
      </c>
      <c r="C6" s="48" t="s">
        <v>316</v>
      </c>
      <c r="D6" s="48" t="s">
        <v>336</v>
      </c>
      <c r="E6" s="48" t="s">
        <v>337</v>
      </c>
    </row>
    <row r="7" spans="1:11" s="47" customFormat="1" ht="20.100000000000001" customHeight="1">
      <c r="A7" s="188" t="s">
        <v>507</v>
      </c>
      <c r="B7" s="189"/>
      <c r="C7" s="147">
        <f>SUM(C8,C21,C50)</f>
        <v>114.55999999999999</v>
      </c>
      <c r="D7" s="147">
        <f>SUM(D8,D21,D50)</f>
        <v>114.55999999999999</v>
      </c>
      <c r="E7" s="147">
        <f>SUM(E8,E21,E50)</f>
        <v>0</v>
      </c>
      <c r="J7" s="50"/>
    </row>
    <row r="8" spans="1:11" s="47" customFormat="1" ht="20.100000000000001" customHeight="1">
      <c r="A8" s="51" t="s">
        <v>338</v>
      </c>
      <c r="B8" s="52" t="s">
        <v>339</v>
      </c>
      <c r="C8" s="147">
        <f>SUM(D8:E8)</f>
        <v>97.009999999999991</v>
      </c>
      <c r="D8" s="148">
        <f>SUM(D9:D20)</f>
        <v>97.009999999999991</v>
      </c>
      <c r="E8" s="148">
        <f>SUM(E9:E20)</f>
        <v>0</v>
      </c>
      <c r="G8" s="50"/>
    </row>
    <row r="9" spans="1:11" s="47" customFormat="1" ht="20.100000000000001" customHeight="1">
      <c r="A9" s="51" t="s">
        <v>340</v>
      </c>
      <c r="B9" s="52" t="s">
        <v>341</v>
      </c>
      <c r="C9" s="147">
        <f>SUM(D9:E9)</f>
        <v>22.95</v>
      </c>
      <c r="D9" s="49">
        <v>22.95</v>
      </c>
      <c r="E9" s="49"/>
      <c r="F9" s="50"/>
      <c r="G9" s="50"/>
      <c r="K9" s="50"/>
    </row>
    <row r="10" spans="1:11" s="47" customFormat="1" ht="20.100000000000001" customHeight="1">
      <c r="A10" s="51" t="s">
        <v>342</v>
      </c>
      <c r="B10" s="52" t="s">
        <v>343</v>
      </c>
      <c r="C10" s="147">
        <f t="shared" ref="C10:C57" si="0">SUM(D10:E10)</f>
        <v>17.38</v>
      </c>
      <c r="D10" s="49">
        <v>17.38</v>
      </c>
      <c r="E10" s="49"/>
      <c r="F10" s="50"/>
      <c r="H10" s="50"/>
    </row>
    <row r="11" spans="1:11" s="47" customFormat="1" ht="20.100000000000001" customHeight="1">
      <c r="A11" s="51" t="s">
        <v>344</v>
      </c>
      <c r="B11" s="52" t="s">
        <v>345</v>
      </c>
      <c r="C11" s="147">
        <f t="shared" si="0"/>
        <v>3.08</v>
      </c>
      <c r="D11" s="49">
        <v>3.08</v>
      </c>
      <c r="E11" s="49"/>
      <c r="F11" s="50"/>
      <c r="H11" s="50"/>
    </row>
    <row r="12" spans="1:11" s="47" customFormat="1" ht="20.100000000000001" customHeight="1">
      <c r="A12" s="51" t="s">
        <v>346</v>
      </c>
      <c r="B12" s="52" t="s">
        <v>347</v>
      </c>
      <c r="C12" s="147">
        <f t="shared" si="0"/>
        <v>2.93</v>
      </c>
      <c r="D12" s="49">
        <v>2.93</v>
      </c>
      <c r="E12" s="49"/>
      <c r="F12" s="50"/>
      <c r="G12" s="50"/>
      <c r="H12" s="50"/>
    </row>
    <row r="13" spans="1:11" s="47" customFormat="1" ht="20.100000000000001" customHeight="1">
      <c r="A13" s="51" t="s">
        <v>348</v>
      </c>
      <c r="B13" s="52" t="s">
        <v>349</v>
      </c>
      <c r="C13" s="147">
        <f t="shared" si="0"/>
        <v>7.44</v>
      </c>
      <c r="D13" s="49">
        <v>7.44</v>
      </c>
      <c r="E13" s="49"/>
      <c r="F13" s="50"/>
      <c r="J13" s="50"/>
    </row>
    <row r="14" spans="1:11" s="47" customFormat="1" ht="20.100000000000001" customHeight="1">
      <c r="A14" s="51" t="s">
        <v>350</v>
      </c>
      <c r="B14" s="52" t="s">
        <v>351</v>
      </c>
      <c r="C14" s="147">
        <f t="shared" si="0"/>
        <v>3.72</v>
      </c>
      <c r="D14" s="49">
        <v>3.72</v>
      </c>
      <c r="E14" s="49"/>
      <c r="F14" s="50"/>
      <c r="G14" s="50"/>
      <c r="K14" s="50"/>
    </row>
    <row r="15" spans="1:11" s="47" customFormat="1" ht="20.100000000000001" customHeight="1">
      <c r="A15" s="51" t="s">
        <v>352</v>
      </c>
      <c r="B15" s="52" t="s">
        <v>353</v>
      </c>
      <c r="C15" s="147">
        <f t="shared" si="0"/>
        <v>3.26</v>
      </c>
      <c r="D15" s="49">
        <v>3.26</v>
      </c>
      <c r="E15" s="49"/>
      <c r="F15" s="50"/>
      <c r="G15" s="50"/>
      <c r="H15" s="50"/>
      <c r="K15" s="50"/>
    </row>
    <row r="16" spans="1:11" s="47" customFormat="1" ht="20.100000000000001" customHeight="1">
      <c r="A16" s="51" t="s">
        <v>354</v>
      </c>
      <c r="B16" s="52" t="s">
        <v>355</v>
      </c>
      <c r="C16" s="147">
        <f t="shared" si="0"/>
        <v>0</v>
      </c>
      <c r="D16" s="49"/>
      <c r="E16" s="49"/>
      <c r="F16" s="50"/>
      <c r="G16" s="50"/>
      <c r="K16" s="50"/>
    </row>
    <row r="17" spans="1:16" s="47" customFormat="1" ht="20.100000000000001" customHeight="1">
      <c r="A17" s="51" t="s">
        <v>356</v>
      </c>
      <c r="B17" s="52" t="s">
        <v>357</v>
      </c>
      <c r="C17" s="147">
        <f t="shared" si="0"/>
        <v>2.0299999999999998</v>
      </c>
      <c r="D17" s="49">
        <v>2.0299999999999998</v>
      </c>
      <c r="E17" s="49"/>
      <c r="F17" s="50"/>
      <c r="G17" s="50"/>
      <c r="K17" s="50"/>
    </row>
    <row r="18" spans="1:16" s="47" customFormat="1" ht="20.100000000000001" customHeight="1">
      <c r="A18" s="51" t="s">
        <v>358</v>
      </c>
      <c r="B18" s="52" t="s">
        <v>359</v>
      </c>
      <c r="C18" s="147">
        <f t="shared" si="0"/>
        <v>5.57</v>
      </c>
      <c r="D18" s="49">
        <v>5.57</v>
      </c>
      <c r="E18" s="49"/>
      <c r="F18" s="50"/>
      <c r="G18" s="50"/>
      <c r="K18" s="50"/>
    </row>
    <row r="19" spans="1:16" s="47" customFormat="1" ht="20.100000000000001" customHeight="1">
      <c r="A19" s="51" t="s">
        <v>360</v>
      </c>
      <c r="B19" s="52" t="s">
        <v>361</v>
      </c>
      <c r="C19" s="147">
        <f t="shared" si="0"/>
        <v>0</v>
      </c>
      <c r="D19" s="49"/>
      <c r="E19" s="49"/>
      <c r="F19" s="50"/>
      <c r="G19" s="50"/>
      <c r="I19" s="50"/>
      <c r="K19" s="50"/>
    </row>
    <row r="20" spans="1:16" s="47" customFormat="1" ht="20.100000000000001" customHeight="1">
      <c r="A20" s="51" t="s">
        <v>362</v>
      </c>
      <c r="B20" s="52" t="s">
        <v>363</v>
      </c>
      <c r="C20" s="147">
        <f t="shared" si="0"/>
        <v>28.65</v>
      </c>
      <c r="D20" s="49">
        <v>28.65</v>
      </c>
      <c r="E20" s="49"/>
      <c r="F20" s="50"/>
      <c r="G20" s="50"/>
      <c r="K20" s="50"/>
    </row>
    <row r="21" spans="1:16" s="47" customFormat="1" ht="20.100000000000001" customHeight="1">
      <c r="A21" s="51" t="s">
        <v>364</v>
      </c>
      <c r="B21" s="52" t="s">
        <v>365</v>
      </c>
      <c r="C21" s="147">
        <f t="shared" si="0"/>
        <v>17.54</v>
      </c>
      <c r="D21" s="148">
        <f>SUM(D22:D49)</f>
        <v>17.54</v>
      </c>
      <c r="E21" s="148">
        <f>SUM(E22:E49)</f>
        <v>0</v>
      </c>
      <c r="F21" s="50"/>
      <c r="G21" s="50"/>
    </row>
    <row r="22" spans="1:16" s="47" customFormat="1" ht="20.100000000000001" customHeight="1">
      <c r="A22" s="51" t="s">
        <v>366</v>
      </c>
      <c r="B22" s="54" t="s">
        <v>367</v>
      </c>
      <c r="C22" s="147">
        <f t="shared" si="0"/>
        <v>4.8</v>
      </c>
      <c r="D22" s="49">
        <v>4.8</v>
      </c>
      <c r="E22" s="49"/>
      <c r="F22" s="50"/>
      <c r="G22" s="50"/>
      <c r="H22" s="50"/>
      <c r="N22" s="50"/>
    </row>
    <row r="23" spans="1:16" s="47" customFormat="1" ht="20.100000000000001" customHeight="1">
      <c r="A23" s="51" t="s">
        <v>368</v>
      </c>
      <c r="B23" s="55" t="s">
        <v>369</v>
      </c>
      <c r="C23" s="147">
        <f t="shared" si="0"/>
        <v>0</v>
      </c>
      <c r="D23" s="49"/>
      <c r="E23" s="49"/>
      <c r="F23" s="50"/>
      <c r="G23" s="50"/>
    </row>
    <row r="24" spans="1:16" s="47" customFormat="1" ht="20.100000000000001" customHeight="1">
      <c r="A24" s="51" t="s">
        <v>370</v>
      </c>
      <c r="B24" s="55" t="s">
        <v>371</v>
      </c>
      <c r="C24" s="147">
        <f t="shared" si="0"/>
        <v>0</v>
      </c>
      <c r="D24" s="49"/>
      <c r="E24" s="49"/>
      <c r="F24" s="50"/>
      <c r="H24" s="50"/>
      <c r="J24" s="50"/>
    </row>
    <row r="25" spans="1:16" s="47" customFormat="1" ht="20.100000000000001" customHeight="1">
      <c r="A25" s="51" t="s">
        <v>372</v>
      </c>
      <c r="B25" s="55" t="s">
        <v>373</v>
      </c>
      <c r="C25" s="147">
        <f t="shared" si="0"/>
        <v>0</v>
      </c>
      <c r="D25" s="49"/>
      <c r="E25" s="49"/>
      <c r="F25" s="50"/>
      <c r="G25" s="50"/>
      <c r="H25" s="50"/>
    </row>
    <row r="26" spans="1:16" s="47" customFormat="1" ht="20.100000000000001" customHeight="1">
      <c r="A26" s="51" t="s">
        <v>374</v>
      </c>
      <c r="B26" s="55" t="s">
        <v>375</v>
      </c>
      <c r="C26" s="147">
        <f t="shared" si="0"/>
        <v>0.2</v>
      </c>
      <c r="D26" s="49">
        <v>0.2</v>
      </c>
      <c r="E26" s="49"/>
      <c r="F26" s="50"/>
    </row>
    <row r="27" spans="1:16" s="47" customFormat="1" ht="20.100000000000001" customHeight="1">
      <c r="A27" s="51" t="s">
        <v>376</v>
      </c>
      <c r="B27" s="55" t="s">
        <v>377</v>
      </c>
      <c r="C27" s="147">
        <f t="shared" si="0"/>
        <v>1</v>
      </c>
      <c r="D27" s="49">
        <v>1</v>
      </c>
      <c r="E27" s="49"/>
      <c r="F27" s="50"/>
      <c r="G27" s="50"/>
      <c r="I27" s="50"/>
      <c r="L27" s="50"/>
    </row>
    <row r="28" spans="1:16" s="47" customFormat="1" ht="20.100000000000001" customHeight="1">
      <c r="A28" s="51" t="s">
        <v>378</v>
      </c>
      <c r="B28" s="55" t="s">
        <v>379</v>
      </c>
      <c r="C28" s="147">
        <f t="shared" si="0"/>
        <v>1</v>
      </c>
      <c r="D28" s="49">
        <v>1</v>
      </c>
      <c r="E28" s="49"/>
      <c r="F28" s="50"/>
      <c r="G28" s="50"/>
      <c r="H28" s="50"/>
    </row>
    <row r="29" spans="1:16" s="47" customFormat="1" ht="20.100000000000001" customHeight="1">
      <c r="A29" s="51" t="s">
        <v>380</v>
      </c>
      <c r="B29" s="55" t="s">
        <v>381</v>
      </c>
      <c r="C29" s="147">
        <f t="shared" si="0"/>
        <v>0</v>
      </c>
      <c r="D29" s="49"/>
      <c r="E29" s="49"/>
      <c r="F29" s="50"/>
      <c r="G29" s="50"/>
    </row>
    <row r="30" spans="1:16" s="47" customFormat="1" ht="20.100000000000001" customHeight="1">
      <c r="A30" s="51" t="s">
        <v>382</v>
      </c>
      <c r="B30" s="55" t="s">
        <v>383</v>
      </c>
      <c r="C30" s="147">
        <f t="shared" si="0"/>
        <v>0</v>
      </c>
      <c r="D30" s="49"/>
      <c r="E30" s="49"/>
      <c r="F30" s="50"/>
      <c r="G30" s="50"/>
    </row>
    <row r="31" spans="1:16" s="47" customFormat="1" ht="20.100000000000001" customHeight="1">
      <c r="A31" s="51" t="s">
        <v>384</v>
      </c>
      <c r="B31" s="54" t="s">
        <v>385</v>
      </c>
      <c r="C31" s="147">
        <f t="shared" si="0"/>
        <v>3</v>
      </c>
      <c r="D31" s="49">
        <v>3</v>
      </c>
      <c r="E31" s="49"/>
      <c r="F31" s="50"/>
      <c r="G31" s="50"/>
    </row>
    <row r="32" spans="1:16" s="47" customFormat="1" ht="20.100000000000001" customHeight="1">
      <c r="A32" s="51" t="s">
        <v>386</v>
      </c>
      <c r="B32" s="54" t="s">
        <v>387</v>
      </c>
      <c r="C32" s="147">
        <f t="shared" si="0"/>
        <v>0</v>
      </c>
      <c r="D32" s="49"/>
      <c r="E32" s="49"/>
      <c r="F32" s="50"/>
      <c r="G32" s="50"/>
      <c r="P32" s="50"/>
    </row>
    <row r="33" spans="1:19" s="47" customFormat="1" ht="20.100000000000001" customHeight="1">
      <c r="A33" s="51" t="s">
        <v>388</v>
      </c>
      <c r="B33" s="55" t="s">
        <v>389</v>
      </c>
      <c r="C33" s="147">
        <f t="shared" si="0"/>
        <v>0</v>
      </c>
      <c r="D33" s="49"/>
      <c r="E33" s="49"/>
      <c r="F33" s="50"/>
      <c r="G33" s="50"/>
      <c r="H33" s="50"/>
      <c r="K33" s="50"/>
    </row>
    <row r="34" spans="1:19" s="47" customFormat="1" ht="20.100000000000001" customHeight="1">
      <c r="A34" s="51" t="s">
        <v>390</v>
      </c>
      <c r="B34" s="55" t="s">
        <v>391</v>
      </c>
      <c r="C34" s="147">
        <f t="shared" si="0"/>
        <v>0</v>
      </c>
      <c r="D34" s="49"/>
      <c r="E34" s="49"/>
      <c r="F34" s="50"/>
      <c r="G34" s="50"/>
      <c r="H34" s="50"/>
      <c r="I34" s="50"/>
    </row>
    <row r="35" spans="1:19" s="47" customFormat="1" ht="20.100000000000001" customHeight="1">
      <c r="A35" s="51" t="s">
        <v>392</v>
      </c>
      <c r="B35" s="55" t="s">
        <v>393</v>
      </c>
      <c r="C35" s="147">
        <f t="shared" si="0"/>
        <v>0</v>
      </c>
      <c r="D35" s="49"/>
      <c r="E35" s="49"/>
      <c r="F35" s="50"/>
      <c r="G35" s="50"/>
      <c r="H35" s="50"/>
      <c r="I35" s="50"/>
      <c r="J35" s="50"/>
    </row>
    <row r="36" spans="1:19" s="47" customFormat="1" ht="20.100000000000001" customHeight="1">
      <c r="A36" s="51" t="s">
        <v>394</v>
      </c>
      <c r="B36" s="55" t="s">
        <v>395</v>
      </c>
      <c r="C36" s="147">
        <f t="shared" si="0"/>
        <v>0.54</v>
      </c>
      <c r="D36" s="49">
        <v>0.54</v>
      </c>
      <c r="E36" s="49"/>
      <c r="F36" s="50"/>
      <c r="G36" s="50"/>
      <c r="H36" s="50"/>
    </row>
    <row r="37" spans="1:19" s="47" customFormat="1" ht="20.100000000000001" customHeight="1">
      <c r="A37" s="51" t="s">
        <v>396</v>
      </c>
      <c r="B37" s="55" t="s">
        <v>397</v>
      </c>
      <c r="C37" s="147">
        <f t="shared" si="0"/>
        <v>1.1000000000000001</v>
      </c>
      <c r="D37" s="49">
        <v>1.1000000000000001</v>
      </c>
      <c r="E37" s="49"/>
      <c r="F37" s="50"/>
      <c r="I37" s="50"/>
    </row>
    <row r="38" spans="1:19" s="47" customFormat="1" ht="20.100000000000001" customHeight="1">
      <c r="A38" s="51" t="s">
        <v>398</v>
      </c>
      <c r="B38" s="55" t="s">
        <v>399</v>
      </c>
      <c r="C38" s="147">
        <f t="shared" si="0"/>
        <v>0</v>
      </c>
      <c r="D38" s="49"/>
      <c r="E38" s="49"/>
      <c r="F38" s="50"/>
      <c r="G38" s="50"/>
      <c r="H38" s="50"/>
    </row>
    <row r="39" spans="1:19" s="47" customFormat="1" ht="20.100000000000001" customHeight="1">
      <c r="A39" s="51" t="s">
        <v>400</v>
      </c>
      <c r="B39" s="55" t="s">
        <v>401</v>
      </c>
      <c r="C39" s="147">
        <f t="shared" si="0"/>
        <v>0</v>
      </c>
      <c r="D39" s="49"/>
      <c r="E39" s="49"/>
      <c r="F39" s="50"/>
    </row>
    <row r="40" spans="1:19" s="47" customFormat="1" ht="20.100000000000001" customHeight="1">
      <c r="A40" s="51" t="s">
        <v>402</v>
      </c>
      <c r="B40" s="55" t="s">
        <v>403</v>
      </c>
      <c r="C40" s="147">
        <f t="shared" si="0"/>
        <v>0</v>
      </c>
      <c r="D40" s="49"/>
      <c r="E40" s="49"/>
      <c r="F40" s="50"/>
      <c r="G40" s="50"/>
      <c r="H40" s="50"/>
    </row>
    <row r="41" spans="1:19" s="47" customFormat="1" ht="20.100000000000001" customHeight="1">
      <c r="A41" s="51" t="s">
        <v>404</v>
      </c>
      <c r="B41" s="55" t="s">
        <v>405</v>
      </c>
      <c r="C41" s="147">
        <f t="shared" si="0"/>
        <v>0</v>
      </c>
      <c r="D41" s="49"/>
      <c r="E41" s="49"/>
      <c r="F41" s="50"/>
      <c r="G41" s="50"/>
      <c r="H41" s="50"/>
    </row>
    <row r="42" spans="1:19" s="47" customFormat="1" ht="20.100000000000001" customHeight="1">
      <c r="A42" s="51" t="s">
        <v>406</v>
      </c>
      <c r="B42" s="55" t="s">
        <v>407</v>
      </c>
      <c r="C42" s="147">
        <f t="shared" si="0"/>
        <v>0</v>
      </c>
      <c r="D42" s="49"/>
      <c r="E42" s="49"/>
      <c r="F42" s="50"/>
      <c r="G42" s="50"/>
      <c r="J42" s="50"/>
      <c r="S42" s="50"/>
    </row>
    <row r="43" spans="1:19" s="47" customFormat="1" ht="20.100000000000001" customHeight="1">
      <c r="A43" s="51" t="s">
        <v>408</v>
      </c>
      <c r="B43" s="55" t="s">
        <v>409</v>
      </c>
      <c r="C43" s="147">
        <f t="shared" si="0"/>
        <v>0</v>
      </c>
      <c r="D43" s="49"/>
      <c r="E43" s="49"/>
      <c r="F43" s="50"/>
      <c r="G43" s="50"/>
    </row>
    <row r="44" spans="1:19" s="47" customFormat="1" ht="20.100000000000001" customHeight="1">
      <c r="A44" s="51" t="s">
        <v>410</v>
      </c>
      <c r="B44" s="54" t="s">
        <v>411</v>
      </c>
      <c r="C44" s="147">
        <f t="shared" si="0"/>
        <v>0.56000000000000005</v>
      </c>
      <c r="D44" s="49">
        <v>0.56000000000000005</v>
      </c>
      <c r="E44" s="49"/>
      <c r="F44" s="50"/>
      <c r="G44" s="50"/>
      <c r="H44" s="50"/>
      <c r="I44" s="50"/>
    </row>
    <row r="45" spans="1:19" s="47" customFormat="1" ht="20.100000000000001" customHeight="1">
      <c r="A45" s="51" t="s">
        <v>412</v>
      </c>
      <c r="B45" s="55" t="s">
        <v>413</v>
      </c>
      <c r="C45" s="147">
        <f t="shared" si="0"/>
        <v>0.68</v>
      </c>
      <c r="D45" s="49">
        <v>0.68</v>
      </c>
      <c r="E45" s="49"/>
      <c r="F45" s="50"/>
      <c r="G45" s="50"/>
    </row>
    <row r="46" spans="1:19" s="47" customFormat="1" ht="20.100000000000001" customHeight="1">
      <c r="A46" s="51" t="s">
        <v>414</v>
      </c>
      <c r="B46" s="55" t="s">
        <v>415</v>
      </c>
      <c r="C46" s="147">
        <f t="shared" si="0"/>
        <v>0</v>
      </c>
      <c r="D46" s="49"/>
      <c r="E46" s="49"/>
      <c r="F46" s="50"/>
      <c r="G46" s="50"/>
      <c r="I46" s="50"/>
      <c r="P46" s="50"/>
    </row>
    <row r="47" spans="1:19" s="47" customFormat="1" ht="20.100000000000001" customHeight="1">
      <c r="A47" s="51" t="s">
        <v>416</v>
      </c>
      <c r="B47" s="55" t="s">
        <v>417</v>
      </c>
      <c r="C47" s="147">
        <f t="shared" si="0"/>
        <v>4.66</v>
      </c>
      <c r="D47" s="49">
        <v>4.66</v>
      </c>
      <c r="E47" s="49"/>
      <c r="F47" s="50"/>
      <c r="G47" s="50"/>
      <c r="H47" s="50"/>
      <c r="P47" s="50"/>
    </row>
    <row r="48" spans="1:19" s="47" customFormat="1" ht="20.100000000000001" customHeight="1">
      <c r="A48" s="51" t="s">
        <v>418</v>
      </c>
      <c r="B48" s="55" t="s">
        <v>419</v>
      </c>
      <c r="C48" s="147">
        <f t="shared" si="0"/>
        <v>0</v>
      </c>
      <c r="D48" s="49"/>
      <c r="E48" s="49"/>
      <c r="F48" s="50"/>
      <c r="G48" s="50"/>
      <c r="H48" s="50"/>
      <c r="J48" s="50"/>
    </row>
    <row r="49" spans="1:14" s="47" customFormat="1" ht="20.100000000000001" customHeight="1">
      <c r="A49" s="51" t="s">
        <v>420</v>
      </c>
      <c r="B49" s="55" t="s">
        <v>421</v>
      </c>
      <c r="C49" s="147">
        <f t="shared" si="0"/>
        <v>0</v>
      </c>
      <c r="D49" s="49"/>
      <c r="E49" s="49"/>
      <c r="F49" s="50"/>
      <c r="G49" s="50"/>
      <c r="H49" s="50"/>
      <c r="I49" s="50"/>
    </row>
    <row r="50" spans="1:14" s="47" customFormat="1" ht="20.100000000000001" customHeight="1">
      <c r="A50" s="51" t="s">
        <v>422</v>
      </c>
      <c r="B50" s="52" t="s">
        <v>423</v>
      </c>
      <c r="C50" s="147">
        <f t="shared" si="0"/>
        <v>0.01</v>
      </c>
      <c r="D50" s="148">
        <f>SUM(D51:D57)</f>
        <v>0.01</v>
      </c>
      <c r="E50" s="148">
        <f>SUM(E51:E57)</f>
        <v>0</v>
      </c>
      <c r="F50" s="50"/>
      <c r="H50" s="50"/>
    </row>
    <row r="51" spans="1:14" s="47" customFormat="1" ht="20.100000000000001" customHeight="1">
      <c r="A51" s="51" t="s">
        <v>424</v>
      </c>
      <c r="B51" s="55" t="s">
        <v>425</v>
      </c>
      <c r="C51" s="147">
        <f t="shared" si="0"/>
        <v>0</v>
      </c>
      <c r="D51" s="49"/>
      <c r="E51" s="49"/>
      <c r="F51" s="50"/>
      <c r="G51" s="50"/>
    </row>
    <row r="52" spans="1:14" s="47" customFormat="1" ht="20.100000000000001" customHeight="1">
      <c r="A52" s="51" t="s">
        <v>426</v>
      </c>
      <c r="B52" s="55" t="s">
        <v>427</v>
      </c>
      <c r="C52" s="147">
        <f t="shared" si="0"/>
        <v>0</v>
      </c>
      <c r="D52" s="49"/>
      <c r="E52" s="49"/>
      <c r="F52" s="50"/>
      <c r="G52" s="50"/>
      <c r="I52" s="50"/>
      <c r="J52" s="50"/>
    </row>
    <row r="53" spans="1:14" s="47" customFormat="1" ht="20.100000000000001" customHeight="1">
      <c r="A53" s="51" t="s">
        <v>428</v>
      </c>
      <c r="B53" s="55" t="s">
        <v>361</v>
      </c>
      <c r="C53" s="147">
        <f t="shared" si="0"/>
        <v>0</v>
      </c>
      <c r="D53" s="49"/>
      <c r="E53" s="49"/>
      <c r="F53" s="50"/>
      <c r="G53" s="50"/>
      <c r="H53" s="50"/>
    </row>
    <row r="54" spans="1:14" s="47" customFormat="1" ht="20.100000000000001" customHeight="1">
      <c r="A54" s="51" t="s">
        <v>429</v>
      </c>
      <c r="B54" s="55" t="s">
        <v>430</v>
      </c>
      <c r="C54" s="147">
        <f t="shared" si="0"/>
        <v>0</v>
      </c>
      <c r="D54" s="49"/>
      <c r="E54" s="49"/>
      <c r="F54" s="50"/>
      <c r="G54" s="50"/>
    </row>
    <row r="55" spans="1:14" s="47" customFormat="1" ht="20.100000000000001" customHeight="1">
      <c r="A55" s="51" t="s">
        <v>431</v>
      </c>
      <c r="B55" s="55" t="s">
        <v>432</v>
      </c>
      <c r="C55" s="147">
        <f t="shared" si="0"/>
        <v>0.01</v>
      </c>
      <c r="D55" s="49">
        <v>0.01</v>
      </c>
      <c r="E55" s="49"/>
      <c r="F55" s="50"/>
      <c r="G55" s="50"/>
    </row>
    <row r="56" spans="1:14" s="47" customFormat="1" ht="20.100000000000001" customHeight="1">
      <c r="A56" s="51" t="s">
        <v>433</v>
      </c>
      <c r="B56" s="55" t="s">
        <v>434</v>
      </c>
      <c r="C56" s="147">
        <f t="shared" si="0"/>
        <v>0</v>
      </c>
      <c r="D56" s="49"/>
      <c r="E56" s="49"/>
      <c r="F56" s="50"/>
      <c r="G56" s="50"/>
    </row>
    <row r="57" spans="1:14" s="47" customFormat="1" ht="20.100000000000001" customHeight="1">
      <c r="A57" s="51" t="s">
        <v>435</v>
      </c>
      <c r="B57" s="55" t="s">
        <v>436</v>
      </c>
      <c r="C57" s="147">
        <f t="shared" si="0"/>
        <v>0</v>
      </c>
      <c r="D57" s="49"/>
      <c r="E57" s="49"/>
      <c r="F57" s="50"/>
    </row>
    <row r="58" spans="1:14" ht="20.100000000000001" customHeight="1">
      <c r="C58" s="43"/>
      <c r="D58" s="43"/>
      <c r="E58" s="43"/>
    </row>
    <row r="59" spans="1:14" ht="20.100000000000001" customHeight="1">
      <c r="D59" s="43"/>
      <c r="E59" s="43"/>
      <c r="F59" s="43"/>
      <c r="N59" s="43"/>
    </row>
  </sheetData>
  <mergeCells count="3">
    <mergeCell ref="A5:B5"/>
    <mergeCell ref="C5:E5"/>
    <mergeCell ref="A7:B7"/>
  </mergeCells>
  <phoneticPr fontId="2" type="noConversion"/>
  <printOptions horizontalCentered="1"/>
  <pageMargins left="0" right="0" top="0" bottom="0.78740157480314954" header="0.49999999249075339" footer="0.4999999924907533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showGridLines="0" showZeros="0" topLeftCell="G1" workbookViewId="0">
      <selection activeCell="L12" sqref="L12"/>
    </sheetView>
  </sheetViews>
  <sheetFormatPr defaultColWidth="6.875" defaultRowHeight="12.75" customHeight="1"/>
  <cols>
    <col min="1" max="5" width="11.625" style="35" hidden="1" customWidth="1"/>
    <col min="6" max="6" width="16.5" style="35" hidden="1" customWidth="1"/>
    <col min="7" max="12" width="19.625" style="35" customWidth="1"/>
    <col min="13" max="16384" width="6.875" style="35"/>
  </cols>
  <sheetData>
    <row r="1" spans="1:12" ht="20.100000000000001" customHeight="1">
      <c r="A1" s="34" t="s">
        <v>511</v>
      </c>
      <c r="G1" s="34" t="s">
        <v>513</v>
      </c>
      <c r="L1" s="56"/>
    </row>
    <row r="2" spans="1:12" ht="42" customHeight="1">
      <c r="A2" s="57" t="s">
        <v>489</v>
      </c>
      <c r="B2" s="37"/>
      <c r="C2" s="37"/>
      <c r="D2" s="37"/>
      <c r="E2" s="37"/>
      <c r="F2" s="37"/>
      <c r="G2" s="57" t="s">
        <v>562</v>
      </c>
      <c r="H2" s="37"/>
      <c r="I2" s="37"/>
      <c r="J2" s="37"/>
      <c r="K2" s="37"/>
      <c r="L2" s="37"/>
    </row>
    <row r="3" spans="1:12" ht="20.100000000000001" customHeight="1">
      <c r="A3" s="38"/>
      <c r="B3" s="37"/>
      <c r="C3" s="37"/>
      <c r="D3" s="37"/>
      <c r="E3" s="37"/>
      <c r="F3" s="37"/>
      <c r="G3" s="37"/>
      <c r="H3" s="37"/>
      <c r="I3" s="37"/>
      <c r="J3" s="37"/>
      <c r="K3" s="37"/>
      <c r="L3" s="37"/>
    </row>
    <row r="4" spans="1:12" ht="20.100000000000001" customHeight="1">
      <c r="A4" s="47"/>
      <c r="B4" s="47"/>
      <c r="C4" s="47"/>
      <c r="D4" s="47"/>
      <c r="E4" s="47"/>
      <c r="F4" s="47"/>
      <c r="G4" s="47"/>
      <c r="H4" s="47"/>
      <c r="I4" s="47"/>
      <c r="J4" s="47"/>
      <c r="K4" s="47"/>
      <c r="L4" s="58" t="s">
        <v>311</v>
      </c>
    </row>
    <row r="5" spans="1:12" ht="28.5" customHeight="1">
      <c r="A5" s="187" t="s">
        <v>468</v>
      </c>
      <c r="B5" s="187"/>
      <c r="C5" s="187"/>
      <c r="D5" s="187"/>
      <c r="E5" s="187"/>
      <c r="F5" s="190"/>
      <c r="G5" s="187" t="s">
        <v>466</v>
      </c>
      <c r="H5" s="187"/>
      <c r="I5" s="187"/>
      <c r="J5" s="187"/>
      <c r="K5" s="187"/>
      <c r="L5" s="187"/>
    </row>
    <row r="6" spans="1:12" ht="28.5" customHeight="1">
      <c r="A6" s="191" t="s">
        <v>316</v>
      </c>
      <c r="B6" s="193" t="s">
        <v>437</v>
      </c>
      <c r="C6" s="191" t="s">
        <v>438</v>
      </c>
      <c r="D6" s="191"/>
      <c r="E6" s="191"/>
      <c r="F6" s="195" t="s">
        <v>439</v>
      </c>
      <c r="G6" s="187" t="s">
        <v>316</v>
      </c>
      <c r="H6" s="196" t="s">
        <v>527</v>
      </c>
      <c r="I6" s="187" t="s">
        <v>438</v>
      </c>
      <c r="J6" s="187"/>
      <c r="K6" s="187"/>
      <c r="L6" s="187" t="s">
        <v>529</v>
      </c>
    </row>
    <row r="7" spans="1:12" ht="28.5" customHeight="1">
      <c r="A7" s="192"/>
      <c r="B7" s="194"/>
      <c r="C7" s="59" t="s">
        <v>332</v>
      </c>
      <c r="D7" s="60" t="s">
        <v>440</v>
      </c>
      <c r="E7" s="60" t="s">
        <v>441</v>
      </c>
      <c r="F7" s="192"/>
      <c r="G7" s="187"/>
      <c r="H7" s="196"/>
      <c r="I7" s="48" t="s">
        <v>332</v>
      </c>
      <c r="J7" s="104" t="s">
        <v>440</v>
      </c>
      <c r="K7" s="104" t="s">
        <v>528</v>
      </c>
      <c r="L7" s="187"/>
    </row>
    <row r="8" spans="1:12" ht="28.5" customHeight="1">
      <c r="A8" s="61"/>
      <c r="B8" s="61"/>
      <c r="C8" s="61"/>
      <c r="D8" s="61"/>
      <c r="E8" s="61"/>
      <c r="F8" s="62"/>
      <c r="G8" s="151">
        <f>SUM(H8:I8,L8)</f>
        <v>1.1000000000000001</v>
      </c>
      <c r="H8" s="49"/>
      <c r="I8" s="150">
        <f>SUM(J8:K8)</f>
        <v>0</v>
      </c>
      <c r="J8" s="64"/>
      <c r="K8" s="63"/>
      <c r="L8" s="49">
        <v>1.1000000000000001</v>
      </c>
    </row>
    <row r="9" spans="1:12" ht="22.5" customHeight="1">
      <c r="B9" s="43"/>
      <c r="G9" s="43"/>
      <c r="H9" s="43"/>
      <c r="I9" s="43"/>
      <c r="J9" s="43"/>
      <c r="K9" s="43"/>
      <c r="L9" s="43"/>
    </row>
    <row r="10" spans="1:12" ht="12.75" customHeight="1">
      <c r="G10" s="43"/>
      <c r="H10" s="43"/>
      <c r="I10" s="43"/>
      <c r="J10" s="43"/>
      <c r="K10" s="43"/>
      <c r="L10" s="43"/>
    </row>
    <row r="11" spans="1:12" ht="12.75" customHeight="1">
      <c r="G11" s="43"/>
      <c r="H11" s="43"/>
      <c r="I11" s="43"/>
      <c r="J11" s="43"/>
      <c r="K11" s="43"/>
      <c r="L11" s="43"/>
    </row>
    <row r="12" spans="1:12" ht="12.75" customHeight="1">
      <c r="G12" s="43"/>
      <c r="H12" s="43"/>
      <c r="I12" s="43"/>
      <c r="L12" s="43"/>
    </row>
    <row r="13" spans="1:12" ht="12.75" customHeight="1">
      <c r="F13" s="43"/>
      <c r="G13" s="43"/>
      <c r="H13" s="43"/>
      <c r="I13" s="43"/>
      <c r="J13" s="43"/>
      <c r="K13" s="43"/>
    </row>
    <row r="14" spans="1:12" ht="12.75" customHeight="1">
      <c r="D14" s="43"/>
      <c r="G14" s="43"/>
      <c r="H14" s="43"/>
      <c r="I14" s="43"/>
    </row>
    <row r="15" spans="1:12" ht="12.75" customHeight="1">
      <c r="J15" s="43"/>
    </row>
    <row r="16" spans="1:12" ht="12.75" customHeight="1">
      <c r="K16" s="43"/>
      <c r="L16" s="43"/>
    </row>
    <row r="20" spans="8:8" ht="12.75" customHeight="1">
      <c r="H20" s="43"/>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2"/>
  <sheetViews>
    <sheetView showGridLines="0" showZeros="0" workbookViewId="0">
      <selection activeCell="B10" sqref="B10"/>
    </sheetView>
  </sheetViews>
  <sheetFormatPr defaultColWidth="6.875" defaultRowHeight="12.75" customHeight="1"/>
  <cols>
    <col min="1" max="1" width="19.5" style="35" customWidth="1"/>
    <col min="2" max="2" width="52.5" style="35" customWidth="1"/>
    <col min="3" max="5" width="18.25" style="35" customWidth="1"/>
    <col min="6" max="16384" width="6.875" style="35"/>
  </cols>
  <sheetData>
    <row r="1" spans="1:5" ht="20.100000000000001" customHeight="1">
      <c r="A1" s="34" t="s">
        <v>514</v>
      </c>
      <c r="E1" s="65"/>
    </row>
    <row r="2" spans="1:5" ht="42.75" customHeight="1">
      <c r="A2" s="57" t="s">
        <v>563</v>
      </c>
      <c r="B2" s="37"/>
      <c r="C2" s="37"/>
      <c r="D2" s="37"/>
      <c r="E2" s="37"/>
    </row>
    <row r="3" spans="1:5" ht="20.100000000000001" customHeight="1">
      <c r="A3" s="37"/>
      <c r="B3" s="37"/>
      <c r="C3" s="37"/>
      <c r="D3" s="37"/>
      <c r="E3" s="37"/>
    </row>
    <row r="4" spans="1:5" ht="20.100000000000001" customHeight="1">
      <c r="A4" s="66"/>
      <c r="B4" s="67"/>
      <c r="C4" s="67"/>
      <c r="D4" s="67"/>
      <c r="E4" s="68" t="s">
        <v>311</v>
      </c>
    </row>
    <row r="5" spans="1:5" ht="20.100000000000001" customHeight="1">
      <c r="A5" s="187" t="s">
        <v>330</v>
      </c>
      <c r="B5" s="190" t="s">
        <v>331</v>
      </c>
      <c r="C5" s="187" t="s">
        <v>442</v>
      </c>
      <c r="D5" s="187"/>
      <c r="E5" s="187"/>
    </row>
    <row r="6" spans="1:5" ht="20.100000000000001" customHeight="1">
      <c r="A6" s="192"/>
      <c r="B6" s="192"/>
      <c r="C6" s="59" t="s">
        <v>316</v>
      </c>
      <c r="D6" s="59" t="s">
        <v>333</v>
      </c>
      <c r="E6" s="59" t="s">
        <v>334</v>
      </c>
    </row>
    <row r="7" spans="1:5" ht="20.100000000000001" customHeight="1">
      <c r="A7" s="188" t="s">
        <v>506</v>
      </c>
      <c r="B7" s="189"/>
      <c r="C7" s="49"/>
      <c r="D7" s="49"/>
      <c r="E7" s="49"/>
    </row>
    <row r="8" spans="1:5" ht="20.100000000000001" customHeight="1">
      <c r="A8" s="162"/>
      <c r="B8" s="69"/>
      <c r="C8" s="49"/>
      <c r="D8" s="49"/>
      <c r="E8" s="49"/>
    </row>
    <row r="9" spans="1:5" ht="20.100000000000001" customHeight="1">
      <c r="A9" s="162"/>
      <c r="B9" s="69"/>
      <c r="C9" s="170"/>
      <c r="D9" s="170"/>
      <c r="E9" s="170"/>
    </row>
    <row r="10" spans="1:5" ht="20.100000000000001" customHeight="1">
      <c r="A10" s="162"/>
      <c r="B10" s="69"/>
      <c r="C10" s="170"/>
      <c r="D10" s="170"/>
      <c r="E10" s="170"/>
    </row>
    <row r="11" spans="1:5" ht="20.100000000000001" customHeight="1">
      <c r="A11" s="162"/>
      <c r="B11" s="69"/>
      <c r="C11" s="170"/>
      <c r="D11" s="170"/>
      <c r="E11" s="170"/>
    </row>
    <row r="12" spans="1:5" ht="20.100000000000001" customHeight="1">
      <c r="A12" s="162"/>
      <c r="B12" s="69"/>
      <c r="C12" s="170"/>
      <c r="D12" s="170"/>
      <c r="E12" s="170"/>
    </row>
    <row r="13" spans="1:5" ht="20.25" customHeight="1">
      <c r="A13" s="106" t="s">
        <v>521</v>
      </c>
      <c r="B13" s="43"/>
      <c r="C13" s="43"/>
      <c r="D13" s="43"/>
      <c r="E13" s="43"/>
    </row>
    <row r="14" spans="1:5" ht="20.25" customHeight="1">
      <c r="A14" s="43"/>
      <c r="B14" s="43"/>
      <c r="C14" s="43"/>
      <c r="D14" s="43"/>
      <c r="E14" s="43"/>
    </row>
    <row r="15" spans="1:5" ht="12.75" customHeight="1">
      <c r="A15" s="43"/>
      <c r="B15" s="43"/>
      <c r="C15" s="43"/>
      <c r="E15" s="43"/>
    </row>
    <row r="16" spans="1:5" ht="12.75" customHeight="1">
      <c r="A16" s="43"/>
      <c r="B16" s="43"/>
      <c r="C16" s="43"/>
      <c r="D16" s="43"/>
      <c r="E16" s="43"/>
    </row>
    <row r="17" spans="1:5" ht="12.75" customHeight="1">
      <c r="A17" s="43"/>
      <c r="B17" s="43"/>
      <c r="C17" s="43"/>
      <c r="E17" s="43"/>
    </row>
    <row r="18" spans="1:5" ht="12.75" customHeight="1">
      <c r="A18" s="43"/>
      <c r="B18" s="43"/>
      <c r="D18" s="43"/>
      <c r="E18" s="43"/>
    </row>
    <row r="19" spans="1:5" ht="12.75" customHeight="1">
      <c r="A19" s="43"/>
      <c r="E19" s="43"/>
    </row>
    <row r="20" spans="1:5" ht="12.75" customHeight="1">
      <c r="B20" s="43"/>
    </row>
    <row r="21" spans="1:5" ht="12.75" customHeight="1">
      <c r="B21" s="43"/>
    </row>
    <row r="22" spans="1:5" ht="12.75" customHeight="1">
      <c r="B22" s="43"/>
    </row>
    <row r="23" spans="1:5" ht="12.75" customHeight="1">
      <c r="B23" s="43"/>
    </row>
    <row r="24" spans="1:5" ht="12.75" customHeight="1">
      <c r="B24" s="43"/>
    </row>
    <row r="25" spans="1:5" ht="12.75" customHeight="1">
      <c r="B25" s="43"/>
    </row>
    <row r="27" spans="1:5" ht="12.75" customHeight="1">
      <c r="B27" s="43"/>
    </row>
    <row r="28" spans="1:5" ht="12.75" customHeight="1">
      <c r="B28" s="43"/>
    </row>
    <row r="30" spans="1:5" ht="12.75" customHeight="1">
      <c r="B30" s="43"/>
    </row>
    <row r="31" spans="1:5" ht="12.75" customHeight="1">
      <c r="B31" s="43"/>
    </row>
    <row r="32" spans="1:5" ht="12.75" customHeight="1">
      <c r="D32" s="43"/>
    </row>
  </sheetData>
  <mergeCells count="4">
    <mergeCell ref="A5:A6"/>
    <mergeCell ref="B5:B6"/>
    <mergeCell ref="C5:E5"/>
    <mergeCell ref="A7:B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29"/>
  <sheetViews>
    <sheetView showGridLines="0" showZeros="0" workbookViewId="0">
      <selection activeCell="A11" sqref="A11"/>
    </sheetView>
  </sheetViews>
  <sheetFormatPr defaultColWidth="6.875" defaultRowHeight="20.100000000000001" customHeight="1"/>
  <cols>
    <col min="1" max="4" width="34.5" style="35" customWidth="1"/>
    <col min="5" max="159" width="6.75" style="35" customWidth="1"/>
    <col min="160" max="16384" width="6.875" style="35"/>
  </cols>
  <sheetData>
    <row r="1" spans="1:251" ht="20.100000000000001" customHeight="1">
      <c r="A1" s="34" t="s">
        <v>515</v>
      </c>
      <c r="B1" s="70"/>
      <c r="C1" s="71"/>
      <c r="D1" s="65"/>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row>
    <row r="2" spans="1:251" ht="38.25" customHeight="1">
      <c r="A2" s="72" t="s">
        <v>564</v>
      </c>
      <c r="B2" s="73"/>
      <c r="C2" s="74"/>
      <c r="D2" s="73"/>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row>
    <row r="3" spans="1:251" ht="12.75" customHeight="1">
      <c r="A3" s="73"/>
      <c r="B3" s="73"/>
      <c r="C3" s="74"/>
      <c r="D3" s="73"/>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row>
    <row r="4" spans="1:251" ht="20.100000000000001" customHeight="1">
      <c r="A4" s="39"/>
      <c r="B4" s="75"/>
      <c r="C4" s="76"/>
      <c r="D4" s="58" t="s">
        <v>311</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row>
    <row r="5" spans="1:251" ht="23.25" customHeight="1">
      <c r="A5" s="187" t="s">
        <v>312</v>
      </c>
      <c r="B5" s="187"/>
      <c r="C5" s="187" t="s">
        <v>313</v>
      </c>
      <c r="D5" s="187"/>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row>
    <row r="6" spans="1:251" ht="24" customHeight="1">
      <c r="A6" s="42" t="s">
        <v>314</v>
      </c>
      <c r="B6" s="77" t="s">
        <v>315</v>
      </c>
      <c r="C6" s="42" t="s">
        <v>314</v>
      </c>
      <c r="D6" s="42" t="s">
        <v>315</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row>
    <row r="7" spans="1:251" ht="20.100000000000001" customHeight="1">
      <c r="A7" s="78" t="s">
        <v>496</v>
      </c>
      <c r="B7" s="147">
        <f>'1 财政拨款收支总表'!B8</f>
        <v>1537.32</v>
      </c>
      <c r="C7" s="169" t="s">
        <v>551</v>
      </c>
      <c r="D7" s="79">
        <v>1115.26</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row>
    <row r="8" spans="1:251" ht="20.100000000000001" customHeight="1">
      <c r="A8" s="80" t="s">
        <v>541</v>
      </c>
      <c r="B8" s="147">
        <f>'1 财政拨款收支总表'!B9</f>
        <v>0</v>
      </c>
      <c r="C8" s="81" t="s">
        <v>552</v>
      </c>
      <c r="D8" s="82">
        <v>0.04</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c r="IQ8" s="50"/>
    </row>
    <row r="9" spans="1:251" ht="20.100000000000001" customHeight="1">
      <c r="A9" s="83" t="s">
        <v>444</v>
      </c>
      <c r="B9" s="147">
        <f>'1 财政拨款收支总表'!B10</f>
        <v>0</v>
      </c>
      <c r="C9" s="81" t="s">
        <v>553</v>
      </c>
      <c r="D9" s="82">
        <v>400</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row>
    <row r="10" spans="1:251" ht="20.100000000000001" customHeight="1">
      <c r="A10" s="84" t="s">
        <v>462</v>
      </c>
      <c r="B10" s="85"/>
      <c r="C10" s="86" t="s">
        <v>554</v>
      </c>
      <c r="D10" s="82">
        <v>11.16</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c r="IQ10" s="50"/>
    </row>
    <row r="11" spans="1:251" ht="20.100000000000001" customHeight="1">
      <c r="A11" s="84" t="s">
        <v>463</v>
      </c>
      <c r="B11" s="85"/>
      <c r="C11" s="86" t="s">
        <v>555</v>
      </c>
      <c r="D11" s="82">
        <v>5.29</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c r="IQ11" s="50"/>
    </row>
    <row r="12" spans="1:251" ht="20.100000000000001" customHeight="1">
      <c r="A12" s="84" t="s">
        <v>464</v>
      </c>
      <c r="B12" s="49"/>
      <c r="C12" s="81" t="s">
        <v>556</v>
      </c>
      <c r="D12" s="82">
        <v>5.57</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row>
    <row r="13" spans="1:251" ht="20.100000000000001" customHeight="1">
      <c r="A13" s="84"/>
      <c r="B13" s="87"/>
      <c r="C13" s="155"/>
      <c r="D13" s="82"/>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row>
    <row r="14" spans="1:251" ht="20.100000000000001" customHeight="1">
      <c r="A14" s="84"/>
      <c r="B14" s="87"/>
      <c r="C14" s="155"/>
      <c r="D14" s="82"/>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row>
    <row r="15" spans="1:251" ht="20.100000000000001" customHeight="1">
      <c r="A15" s="84"/>
      <c r="B15" s="53"/>
      <c r="C15" s="154"/>
      <c r="D15" s="82"/>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row>
    <row r="16" spans="1:251" ht="20.100000000000001" customHeight="1">
      <c r="A16" s="84"/>
      <c r="B16" s="53"/>
      <c r="C16" s="154"/>
      <c r="D16" s="82"/>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row>
    <row r="17" spans="1:251" ht="20.100000000000001" customHeight="1">
      <c r="A17" s="84"/>
      <c r="B17" s="53"/>
      <c r="C17" s="154"/>
      <c r="D17" s="82"/>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row>
    <row r="18" spans="1:251" ht="20.100000000000001" customHeight="1">
      <c r="A18" s="84"/>
      <c r="B18" s="53"/>
      <c r="C18" s="154"/>
      <c r="D18" s="82"/>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row>
    <row r="19" spans="1:251" ht="20.100000000000001" customHeight="1">
      <c r="A19" s="90" t="s">
        <v>445</v>
      </c>
      <c r="B19" s="156">
        <f>SUM(B7:B12)</f>
        <v>1537.32</v>
      </c>
      <c r="C19" s="116" t="s">
        <v>446</v>
      </c>
      <c r="D19" s="158">
        <f>SUM(D7:D18)</f>
        <v>1537.32</v>
      </c>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row>
    <row r="20" spans="1:251" ht="20.100000000000001" customHeight="1">
      <c r="A20" s="84" t="s">
        <v>447</v>
      </c>
      <c r="B20" s="91"/>
      <c r="C20" s="81" t="s">
        <v>448</v>
      </c>
      <c r="D20" s="158">
        <f>B22-D19</f>
        <v>0</v>
      </c>
      <c r="E20" s="43"/>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row>
    <row r="21" spans="1:251" ht="20.100000000000001" customHeight="1">
      <c r="A21" s="84" t="s">
        <v>449</v>
      </c>
      <c r="B21" s="49"/>
      <c r="C21" s="86"/>
      <c r="D21" s="89"/>
      <c r="E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row>
    <row r="22" spans="1:251" ht="20.100000000000001" customHeight="1">
      <c r="A22" s="92" t="s">
        <v>450</v>
      </c>
      <c r="B22" s="157">
        <f>SUM(B19:B21)</f>
        <v>1537.32</v>
      </c>
      <c r="C22" s="88" t="s">
        <v>451</v>
      </c>
      <c r="D22" s="158">
        <f>SUM(D19:D20)</f>
        <v>1537.32</v>
      </c>
      <c r="E22" s="43"/>
    </row>
    <row r="29" spans="1:251" ht="20.100000000000001" customHeight="1">
      <c r="C29" s="43"/>
    </row>
  </sheetData>
  <mergeCells count="2">
    <mergeCell ref="A5:B5"/>
    <mergeCell ref="C5:D5"/>
  </mergeCells>
  <phoneticPr fontId="2" type="noConversion"/>
  <printOptions horizontalCentered="1"/>
  <pageMargins left="0" right="0" top="0" bottom="0" header="0.49999999249075339" footer="0.49999999249075339"/>
  <pageSetup paperSize="9" orientation="landscape"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5"/>
  <sheetViews>
    <sheetView showGridLines="0" showZeros="0" workbookViewId="0">
      <selection activeCell="G12" sqref="G12"/>
    </sheetView>
  </sheetViews>
  <sheetFormatPr defaultColWidth="6.875" defaultRowHeight="12.75" customHeight="1"/>
  <cols>
    <col min="1" max="1" width="11.875" style="35" customWidth="1"/>
    <col min="2" max="2" width="42.875" style="35" customWidth="1"/>
    <col min="3" max="12" width="12.625" style="35" customWidth="1"/>
    <col min="13" max="16384" width="6.875" style="35"/>
  </cols>
  <sheetData>
    <row r="1" spans="1:12" ht="20.100000000000001" customHeight="1">
      <c r="A1" s="34" t="s">
        <v>516</v>
      </c>
      <c r="L1" s="93"/>
    </row>
    <row r="2" spans="1:12" ht="43.5" customHeight="1">
      <c r="A2" s="94" t="s">
        <v>565</v>
      </c>
      <c r="B2" s="95"/>
      <c r="C2" s="95"/>
      <c r="D2" s="95"/>
      <c r="E2" s="95"/>
      <c r="F2" s="95"/>
      <c r="G2" s="95"/>
      <c r="H2" s="95"/>
      <c r="I2" s="95"/>
      <c r="J2" s="95"/>
      <c r="K2" s="95"/>
      <c r="L2" s="95"/>
    </row>
    <row r="3" spans="1:12" ht="20.100000000000001" customHeight="1">
      <c r="A3" s="96"/>
      <c r="B3" s="96"/>
      <c r="C3" s="96"/>
      <c r="D3" s="96"/>
      <c r="E3" s="96"/>
      <c r="F3" s="96"/>
      <c r="G3" s="96"/>
      <c r="H3" s="96"/>
      <c r="I3" s="96"/>
      <c r="J3" s="96"/>
      <c r="K3" s="96"/>
      <c r="L3" s="96"/>
    </row>
    <row r="4" spans="1:12" ht="20.100000000000001" customHeight="1">
      <c r="A4" s="97"/>
      <c r="B4" s="97"/>
      <c r="C4" s="97"/>
      <c r="D4" s="97"/>
      <c r="E4" s="97"/>
      <c r="F4" s="97"/>
      <c r="G4" s="97"/>
      <c r="H4" s="97"/>
      <c r="I4" s="97"/>
      <c r="J4" s="97"/>
      <c r="K4" s="97"/>
      <c r="L4" s="98" t="s">
        <v>311</v>
      </c>
    </row>
    <row r="5" spans="1:12" ht="24" customHeight="1">
      <c r="A5" s="187" t="s">
        <v>452</v>
      </c>
      <c r="B5" s="187"/>
      <c r="C5" s="198" t="s">
        <v>316</v>
      </c>
      <c r="D5" s="196" t="s">
        <v>449</v>
      </c>
      <c r="E5" s="196" t="s">
        <v>453</v>
      </c>
      <c r="F5" s="196" t="s">
        <v>443</v>
      </c>
      <c r="G5" s="196" t="s">
        <v>444</v>
      </c>
      <c r="H5" s="197" t="s">
        <v>462</v>
      </c>
      <c r="I5" s="198"/>
      <c r="J5" s="196" t="s">
        <v>463</v>
      </c>
      <c r="K5" s="196" t="s">
        <v>464</v>
      </c>
      <c r="L5" s="199" t="s">
        <v>447</v>
      </c>
    </row>
    <row r="6" spans="1:12" ht="42" customHeight="1">
      <c r="A6" s="99" t="s">
        <v>330</v>
      </c>
      <c r="B6" s="100" t="s">
        <v>331</v>
      </c>
      <c r="C6" s="194"/>
      <c r="D6" s="194"/>
      <c r="E6" s="194"/>
      <c r="F6" s="194"/>
      <c r="G6" s="194"/>
      <c r="H6" s="104" t="s">
        <v>465</v>
      </c>
      <c r="I6" s="104" t="s">
        <v>522</v>
      </c>
      <c r="J6" s="194"/>
      <c r="K6" s="194"/>
      <c r="L6" s="194"/>
    </row>
    <row r="7" spans="1:12" s="159" customFormat="1" ht="20.100000000000001" customHeight="1">
      <c r="A7" s="188" t="s">
        <v>504</v>
      </c>
      <c r="B7" s="189"/>
      <c r="C7" s="147">
        <f t="shared" ref="C7:C29" si="0">SUM(D7:L7)</f>
        <v>1537.32</v>
      </c>
      <c r="D7" s="163"/>
      <c r="E7" s="163">
        <v>1537.32</v>
      </c>
      <c r="F7" s="163"/>
      <c r="G7" s="163"/>
      <c r="H7" s="163"/>
      <c r="I7" s="163"/>
      <c r="J7" s="163"/>
      <c r="K7" s="163"/>
      <c r="L7" s="163"/>
    </row>
    <row r="8" spans="1:12" s="159" customFormat="1" ht="20.100000000000001" customHeight="1">
      <c r="A8" s="149" t="s">
        <v>523</v>
      </c>
      <c r="B8" s="149" t="s">
        <v>524</v>
      </c>
      <c r="C8" s="147">
        <f t="shared" si="0"/>
        <v>1115.26</v>
      </c>
      <c r="D8" s="49"/>
      <c r="E8" s="49">
        <v>1115.26</v>
      </c>
      <c r="F8" s="49"/>
      <c r="G8" s="49"/>
      <c r="H8" s="49"/>
      <c r="I8" s="49"/>
      <c r="J8" s="49"/>
      <c r="K8" s="49"/>
      <c r="L8" s="49"/>
    </row>
    <row r="9" spans="1:12" s="159" customFormat="1" ht="20.100000000000001" customHeight="1">
      <c r="A9" s="171">
        <v>20103</v>
      </c>
      <c r="B9" s="54" t="s">
        <v>534</v>
      </c>
      <c r="C9" s="147">
        <f t="shared" si="0"/>
        <v>1022.76</v>
      </c>
      <c r="D9" s="170"/>
      <c r="E9" s="170">
        <v>1022.76</v>
      </c>
      <c r="F9" s="170"/>
      <c r="G9" s="170"/>
      <c r="H9" s="170"/>
      <c r="I9" s="170"/>
      <c r="J9" s="170"/>
      <c r="K9" s="170"/>
      <c r="L9" s="170"/>
    </row>
    <row r="10" spans="1:12" s="159" customFormat="1" ht="20.100000000000001" customHeight="1">
      <c r="A10" s="171">
        <v>2010399</v>
      </c>
      <c r="B10" s="54" t="s">
        <v>535</v>
      </c>
      <c r="C10" s="147">
        <f t="shared" si="0"/>
        <v>1022.76</v>
      </c>
      <c r="D10" s="49"/>
      <c r="E10" s="49">
        <v>1022.76</v>
      </c>
      <c r="F10" s="49"/>
      <c r="G10" s="49"/>
      <c r="H10" s="49"/>
      <c r="I10" s="49"/>
      <c r="J10" s="49"/>
      <c r="K10" s="49"/>
      <c r="L10" s="49"/>
    </row>
    <row r="11" spans="1:12" s="159" customFormat="1" ht="20.100000000000001" customHeight="1">
      <c r="A11" s="172">
        <v>20137</v>
      </c>
      <c r="B11" s="54" t="s">
        <v>536</v>
      </c>
      <c r="C11" s="147">
        <f t="shared" si="0"/>
        <v>92.5</v>
      </c>
      <c r="D11" s="49"/>
      <c r="E11" s="49">
        <v>92.5</v>
      </c>
      <c r="F11" s="49"/>
      <c r="G11" s="49"/>
      <c r="H11" s="49"/>
      <c r="I11" s="49"/>
      <c r="J11" s="49"/>
      <c r="K11" s="49"/>
      <c r="L11" s="49"/>
    </row>
    <row r="12" spans="1:12" s="159" customFormat="1" ht="20.100000000000001" customHeight="1">
      <c r="A12" s="172">
        <v>2013701</v>
      </c>
      <c r="B12" s="54" t="s">
        <v>525</v>
      </c>
      <c r="C12" s="147">
        <f t="shared" si="0"/>
        <v>85.21</v>
      </c>
      <c r="D12" s="49"/>
      <c r="E12" s="49">
        <v>85.21</v>
      </c>
      <c r="F12" s="49"/>
      <c r="G12" s="49"/>
      <c r="H12" s="49"/>
      <c r="I12" s="49"/>
      <c r="J12" s="49"/>
      <c r="K12" s="49"/>
      <c r="L12" s="49"/>
    </row>
    <row r="13" spans="1:12" s="159" customFormat="1" ht="20.100000000000001" customHeight="1">
      <c r="A13" s="172">
        <v>2013750</v>
      </c>
      <c r="B13" s="54" t="s">
        <v>540</v>
      </c>
      <c r="C13" s="147">
        <f t="shared" si="0"/>
        <v>7.29</v>
      </c>
      <c r="D13" s="49"/>
      <c r="E13" s="49">
        <v>7.29</v>
      </c>
      <c r="F13" s="49"/>
      <c r="G13" s="49"/>
      <c r="H13" s="49"/>
      <c r="I13" s="49"/>
      <c r="J13" s="49"/>
      <c r="K13" s="49"/>
      <c r="L13" s="49"/>
    </row>
    <row r="14" spans="1:12" s="159" customFormat="1" ht="20.100000000000001" customHeight="1">
      <c r="A14" s="172">
        <v>205</v>
      </c>
      <c r="B14" s="54" t="s">
        <v>549</v>
      </c>
      <c r="C14" s="147">
        <f t="shared" si="0"/>
        <v>0.04</v>
      </c>
      <c r="D14" s="49"/>
      <c r="E14" s="49">
        <v>0.04</v>
      </c>
      <c r="F14" s="49"/>
      <c r="G14" s="49"/>
      <c r="H14" s="49"/>
      <c r="I14" s="49"/>
      <c r="J14" s="49"/>
      <c r="K14" s="49"/>
      <c r="L14" s="49"/>
    </row>
    <row r="15" spans="1:12" s="159" customFormat="1" ht="20.100000000000001" customHeight="1">
      <c r="A15" s="172">
        <v>2050803</v>
      </c>
      <c r="B15" s="54" t="s">
        <v>550</v>
      </c>
      <c r="C15" s="147">
        <f t="shared" si="0"/>
        <v>0.04</v>
      </c>
      <c r="D15" s="49"/>
      <c r="E15" s="49">
        <v>0.04</v>
      </c>
      <c r="F15" s="49"/>
      <c r="G15" s="49"/>
      <c r="H15" s="49"/>
      <c r="I15" s="49"/>
      <c r="J15" s="49"/>
      <c r="K15" s="49"/>
      <c r="L15" s="49"/>
    </row>
    <row r="16" spans="1:12" s="159" customFormat="1" ht="20.100000000000001" customHeight="1">
      <c r="A16" s="172">
        <v>206</v>
      </c>
      <c r="B16" s="54" t="s">
        <v>537</v>
      </c>
      <c r="C16" s="147">
        <f t="shared" si="0"/>
        <v>400</v>
      </c>
      <c r="D16" s="49"/>
      <c r="E16" s="49">
        <v>400</v>
      </c>
      <c r="F16" s="49"/>
      <c r="G16" s="49"/>
      <c r="H16" s="49"/>
      <c r="I16" s="49"/>
      <c r="J16" s="49"/>
      <c r="K16" s="49"/>
      <c r="L16" s="49"/>
    </row>
    <row r="17" spans="1:12" s="159" customFormat="1" ht="20.100000000000001" customHeight="1">
      <c r="A17" s="172">
        <v>20699</v>
      </c>
      <c r="B17" s="54" t="s">
        <v>538</v>
      </c>
      <c r="C17" s="147">
        <f t="shared" si="0"/>
        <v>400</v>
      </c>
      <c r="D17" s="49"/>
      <c r="E17" s="49">
        <v>400</v>
      </c>
      <c r="F17" s="49"/>
      <c r="G17" s="49"/>
      <c r="H17" s="49"/>
      <c r="I17" s="49"/>
      <c r="J17" s="49"/>
      <c r="K17" s="49"/>
      <c r="L17" s="49"/>
    </row>
    <row r="18" spans="1:12" s="159" customFormat="1" ht="20.100000000000001" customHeight="1">
      <c r="A18" s="172">
        <v>2069999</v>
      </c>
      <c r="B18" s="54" t="s">
        <v>539</v>
      </c>
      <c r="C18" s="147">
        <f t="shared" si="0"/>
        <v>400</v>
      </c>
      <c r="D18" s="49"/>
      <c r="E18" s="49">
        <v>400</v>
      </c>
      <c r="F18" s="49"/>
      <c r="G18" s="49"/>
      <c r="H18" s="49"/>
      <c r="I18" s="49"/>
      <c r="J18" s="49"/>
      <c r="K18" s="49"/>
      <c r="L18" s="49"/>
    </row>
    <row r="19" spans="1:12" s="159" customFormat="1" ht="20.100000000000001" customHeight="1">
      <c r="A19" s="172">
        <v>208</v>
      </c>
      <c r="B19" s="54" t="s">
        <v>526</v>
      </c>
      <c r="C19" s="147">
        <f t="shared" si="0"/>
        <v>11.16</v>
      </c>
      <c r="D19" s="49"/>
      <c r="E19" s="49">
        <v>11.16</v>
      </c>
      <c r="F19" s="49"/>
      <c r="G19" s="49"/>
      <c r="H19" s="49"/>
      <c r="I19" s="49"/>
      <c r="J19" s="49"/>
      <c r="K19" s="49"/>
      <c r="L19" s="49"/>
    </row>
    <row r="20" spans="1:12" s="159" customFormat="1" ht="21" customHeight="1">
      <c r="A20" s="172">
        <v>20805</v>
      </c>
      <c r="B20" s="54" t="s">
        <v>531</v>
      </c>
      <c r="C20" s="147">
        <f t="shared" si="0"/>
        <v>11.16</v>
      </c>
      <c r="D20" s="160"/>
      <c r="E20" s="54">
        <v>11.16</v>
      </c>
      <c r="F20" s="160"/>
      <c r="G20" s="160"/>
      <c r="H20" s="160"/>
      <c r="I20" s="160"/>
      <c r="J20" s="160"/>
      <c r="K20" s="160"/>
      <c r="L20" s="160"/>
    </row>
    <row r="21" spans="1:12" s="159" customFormat="1" ht="21" customHeight="1">
      <c r="A21" s="172">
        <v>2080505</v>
      </c>
      <c r="B21" s="54" t="s">
        <v>532</v>
      </c>
      <c r="C21" s="147">
        <f t="shared" si="0"/>
        <v>7.44</v>
      </c>
      <c r="D21" s="160"/>
      <c r="E21" s="54">
        <v>7.44</v>
      </c>
      <c r="F21" s="160"/>
      <c r="G21" s="160"/>
      <c r="H21" s="160"/>
      <c r="I21" s="160"/>
      <c r="J21" s="160"/>
      <c r="K21" s="160"/>
      <c r="L21" s="160"/>
    </row>
    <row r="22" spans="1:12" s="159" customFormat="1" ht="21" customHeight="1">
      <c r="A22" s="172">
        <v>2080506</v>
      </c>
      <c r="B22" s="54" t="s">
        <v>533</v>
      </c>
      <c r="C22" s="147">
        <f t="shared" si="0"/>
        <v>3.72</v>
      </c>
      <c r="D22" s="160"/>
      <c r="E22" s="54">
        <v>3.72</v>
      </c>
      <c r="F22" s="160"/>
      <c r="G22" s="160"/>
      <c r="H22" s="160"/>
      <c r="I22" s="160"/>
      <c r="J22" s="160"/>
      <c r="K22" s="160"/>
      <c r="L22" s="160"/>
    </row>
    <row r="23" spans="1:12" s="159" customFormat="1" ht="21" customHeight="1">
      <c r="A23" s="172">
        <v>210</v>
      </c>
      <c r="B23" s="55" t="s">
        <v>542</v>
      </c>
      <c r="C23" s="147">
        <f t="shared" si="0"/>
        <v>5.29</v>
      </c>
      <c r="D23" s="160"/>
      <c r="E23" s="54">
        <v>5.29</v>
      </c>
      <c r="F23" s="160"/>
      <c r="G23" s="160"/>
      <c r="H23" s="160"/>
      <c r="I23" s="160"/>
      <c r="J23" s="160"/>
      <c r="K23" s="160"/>
      <c r="L23" s="160"/>
    </row>
    <row r="24" spans="1:12" s="159" customFormat="1" ht="21" customHeight="1">
      <c r="A24" s="172">
        <v>21011</v>
      </c>
      <c r="B24" s="55" t="s">
        <v>543</v>
      </c>
      <c r="C24" s="147">
        <f t="shared" si="0"/>
        <v>5.29</v>
      </c>
      <c r="D24" s="160"/>
      <c r="E24" s="54">
        <v>5.29</v>
      </c>
      <c r="F24" s="160"/>
      <c r="G24" s="160"/>
      <c r="H24" s="160"/>
      <c r="I24" s="160"/>
      <c r="J24" s="160"/>
      <c r="K24" s="160"/>
      <c r="L24" s="160"/>
    </row>
    <row r="25" spans="1:12" s="159" customFormat="1" ht="21" customHeight="1">
      <c r="A25" s="172">
        <v>2101101</v>
      </c>
      <c r="B25" s="55" t="s">
        <v>544</v>
      </c>
      <c r="C25" s="147">
        <f t="shared" si="0"/>
        <v>5.05</v>
      </c>
      <c r="D25" s="160"/>
      <c r="E25" s="54">
        <v>5.05</v>
      </c>
      <c r="F25" s="160"/>
      <c r="G25" s="160"/>
      <c r="H25" s="160"/>
      <c r="I25" s="160"/>
      <c r="J25" s="160"/>
      <c r="K25" s="160"/>
      <c r="L25" s="160"/>
    </row>
    <row r="26" spans="1:12" s="159" customFormat="1" ht="21" customHeight="1">
      <c r="A26" s="172">
        <v>2101102</v>
      </c>
      <c r="B26" s="55" t="s">
        <v>548</v>
      </c>
      <c r="C26" s="147">
        <f t="shared" si="0"/>
        <v>0.24</v>
      </c>
      <c r="D26" s="160"/>
      <c r="E26" s="54">
        <v>0.24</v>
      </c>
      <c r="F26" s="160"/>
      <c r="G26" s="160"/>
      <c r="H26" s="160"/>
      <c r="I26" s="160"/>
      <c r="J26" s="160"/>
      <c r="K26" s="160"/>
      <c r="L26" s="160"/>
    </row>
    <row r="27" spans="1:12" s="159" customFormat="1" ht="21" customHeight="1">
      <c r="A27" s="172">
        <v>221</v>
      </c>
      <c r="B27" s="55" t="s">
        <v>545</v>
      </c>
      <c r="C27" s="147">
        <f t="shared" si="0"/>
        <v>5.57</v>
      </c>
      <c r="D27" s="160"/>
      <c r="E27" s="54">
        <v>5.57</v>
      </c>
      <c r="F27" s="160"/>
      <c r="G27" s="160"/>
      <c r="H27" s="160"/>
      <c r="I27" s="160"/>
      <c r="J27" s="160"/>
      <c r="K27" s="160"/>
      <c r="L27" s="160"/>
    </row>
    <row r="28" spans="1:12" s="159" customFormat="1" ht="21" customHeight="1">
      <c r="A28" s="172">
        <v>22102</v>
      </c>
      <c r="B28" s="55" t="s">
        <v>546</v>
      </c>
      <c r="C28" s="147">
        <f t="shared" si="0"/>
        <v>5.57</v>
      </c>
      <c r="D28" s="160"/>
      <c r="E28" s="54">
        <v>5.57</v>
      </c>
      <c r="F28" s="160"/>
      <c r="G28" s="160"/>
      <c r="H28" s="160"/>
      <c r="I28" s="160"/>
      <c r="J28" s="160"/>
      <c r="K28" s="160"/>
      <c r="L28" s="160"/>
    </row>
    <row r="29" spans="1:12" s="159" customFormat="1" ht="21" customHeight="1">
      <c r="A29" s="172">
        <v>2210201</v>
      </c>
      <c r="B29" s="55" t="s">
        <v>547</v>
      </c>
      <c r="C29" s="147">
        <f t="shared" si="0"/>
        <v>5.57</v>
      </c>
      <c r="D29" s="160"/>
      <c r="E29" s="54">
        <v>5.57</v>
      </c>
      <c r="F29" s="160"/>
      <c r="G29" s="160"/>
      <c r="H29" s="160"/>
      <c r="I29" s="160"/>
      <c r="J29" s="160"/>
      <c r="K29" s="160"/>
      <c r="L29" s="160"/>
    </row>
    <row r="30" spans="1:12" ht="21" customHeight="1">
      <c r="B30" s="43"/>
      <c r="C30" s="43"/>
      <c r="D30" s="43"/>
      <c r="E30" s="43"/>
      <c r="F30" s="43"/>
      <c r="G30" s="43"/>
      <c r="H30" s="43"/>
      <c r="I30" s="43"/>
      <c r="J30" s="43"/>
      <c r="K30" s="43"/>
      <c r="L30" s="43"/>
    </row>
    <row r="31" spans="1:12" ht="12.75" customHeight="1">
      <c r="B31" s="43"/>
      <c r="C31" s="43"/>
      <c r="D31" s="43"/>
      <c r="E31" s="43"/>
      <c r="F31" s="43"/>
      <c r="G31" s="43"/>
      <c r="H31" s="43"/>
      <c r="I31" s="43"/>
      <c r="J31" s="43"/>
      <c r="K31" s="43"/>
      <c r="L31" s="43"/>
    </row>
    <row r="32" spans="1:12" ht="12.75" customHeight="1">
      <c r="A32" s="43"/>
      <c r="B32" s="43"/>
      <c r="C32" s="43"/>
      <c r="D32" s="43"/>
      <c r="E32" s="43"/>
      <c r="F32" s="43"/>
      <c r="G32" s="43"/>
      <c r="H32" s="43"/>
      <c r="I32" s="43"/>
      <c r="J32" s="43"/>
      <c r="K32" s="43"/>
      <c r="L32" s="43"/>
    </row>
    <row r="33" spans="2:12" ht="12.75" customHeight="1">
      <c r="B33" s="43"/>
      <c r="C33" s="43"/>
      <c r="D33" s="43"/>
      <c r="F33" s="43"/>
      <c r="G33" s="43"/>
      <c r="H33" s="43"/>
      <c r="I33" s="43"/>
      <c r="J33" s="43"/>
      <c r="K33" s="43"/>
      <c r="L33" s="43"/>
    </row>
    <row r="34" spans="2:12" ht="12.75" customHeight="1">
      <c r="B34" s="43"/>
      <c r="C34" s="43"/>
      <c r="I34" s="43"/>
      <c r="J34" s="43"/>
      <c r="K34" s="43"/>
      <c r="L34" s="43"/>
    </row>
    <row r="35" spans="2:12" ht="12.75" customHeight="1">
      <c r="B35" s="43"/>
      <c r="J35" s="43"/>
      <c r="K35" s="43"/>
    </row>
    <row r="36" spans="2:12" ht="12.75" customHeight="1">
      <c r="B36" s="43"/>
      <c r="J36" s="43"/>
      <c r="K36" s="43"/>
      <c r="L36" s="43"/>
    </row>
    <row r="37" spans="2:12" ht="12.75" customHeight="1">
      <c r="B37" s="43"/>
      <c r="E37" s="43"/>
      <c r="J37" s="43"/>
    </row>
    <row r="38" spans="2:12" ht="12.75" customHeight="1">
      <c r="B38" s="43"/>
      <c r="I38" s="43"/>
      <c r="J38" s="43"/>
    </row>
    <row r="39" spans="2:12" ht="12.75" customHeight="1">
      <c r="B39" s="43"/>
      <c r="I39" s="43"/>
    </row>
    <row r="40" spans="2:12" ht="12.75" customHeight="1">
      <c r="B40" s="43"/>
      <c r="I40" s="43"/>
      <c r="K40" s="43"/>
    </row>
    <row r="41" spans="2:12" ht="12.75" customHeight="1">
      <c r="B41" s="43"/>
    </row>
    <row r="42" spans="2:12" ht="12.75" customHeight="1">
      <c r="B42" s="43"/>
      <c r="C42" s="43"/>
      <c r="F42" s="43"/>
    </row>
    <row r="43" spans="2:12" ht="12.75" customHeight="1">
      <c r="B43" s="43"/>
    </row>
    <row r="44" spans="2:12" ht="12.75" customHeight="1">
      <c r="B44" s="43"/>
      <c r="C44" s="43"/>
      <c r="D44" s="43"/>
    </row>
    <row r="45" spans="2:12" ht="12.75" customHeight="1">
      <c r="B45" s="43"/>
      <c r="K45" s="43"/>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0"/>
  <sheetViews>
    <sheetView showGridLines="0" showZeros="0" workbookViewId="0">
      <selection activeCell="G14" sqref="G14"/>
    </sheetView>
  </sheetViews>
  <sheetFormatPr defaultColWidth="6.875" defaultRowHeight="12.75" customHeight="1"/>
  <cols>
    <col min="1" max="1" width="12.75" style="35" customWidth="1"/>
    <col min="2" max="2" width="42.875" style="35" customWidth="1"/>
    <col min="3" max="6" width="18" style="35" customWidth="1"/>
    <col min="7" max="7" width="19.5" style="35" customWidth="1"/>
    <col min="8" max="8" width="21" style="35" customWidth="1"/>
    <col min="9" max="16384" width="6.875" style="35"/>
  </cols>
  <sheetData>
    <row r="1" spans="1:8" ht="20.100000000000001" customHeight="1">
      <c r="A1" s="34" t="s">
        <v>517</v>
      </c>
      <c r="B1" s="43"/>
    </row>
    <row r="2" spans="1:8" ht="44.25" customHeight="1">
      <c r="A2" s="200" t="s">
        <v>566</v>
      </c>
      <c r="B2" s="200"/>
      <c r="C2" s="200"/>
      <c r="D2" s="200"/>
      <c r="E2" s="200"/>
      <c r="F2" s="200"/>
      <c r="G2" s="200"/>
      <c r="H2" s="200"/>
    </row>
    <row r="3" spans="1:8" ht="20.100000000000001" customHeight="1">
      <c r="A3" s="102"/>
      <c r="B3" s="103"/>
      <c r="C3" s="101"/>
      <c r="D3" s="101"/>
      <c r="E3" s="101"/>
      <c r="F3" s="101"/>
      <c r="G3" s="101"/>
      <c r="H3" s="95"/>
    </row>
    <row r="4" spans="1:8" ht="25.5" customHeight="1">
      <c r="A4" s="40"/>
      <c r="B4" s="39"/>
      <c r="C4" s="40"/>
      <c r="D4" s="40"/>
      <c r="E4" s="40"/>
      <c r="F4" s="40"/>
      <c r="G4" s="40"/>
      <c r="H4" s="58" t="s">
        <v>311</v>
      </c>
    </row>
    <row r="5" spans="1:8" ht="20.100000000000001" customHeight="1">
      <c r="A5" s="104" t="s">
        <v>330</v>
      </c>
      <c r="B5" s="104" t="s">
        <v>331</v>
      </c>
      <c r="C5" s="104" t="s">
        <v>316</v>
      </c>
      <c r="D5" s="105" t="s">
        <v>333</v>
      </c>
      <c r="E5" s="104" t="s">
        <v>334</v>
      </c>
      <c r="F5" s="104" t="s">
        <v>454</v>
      </c>
      <c r="G5" s="104" t="s">
        <v>455</v>
      </c>
      <c r="H5" s="104" t="s">
        <v>456</v>
      </c>
    </row>
    <row r="6" spans="1:8" ht="20.100000000000001" customHeight="1">
      <c r="A6" s="188" t="s">
        <v>505</v>
      </c>
      <c r="B6" s="189"/>
      <c r="C6" s="147">
        <f>SUM(D6:H6)</f>
        <v>1537.32</v>
      </c>
      <c r="D6" s="49">
        <f>SUM(D7,D13,D15,D18,D22,D26)</f>
        <v>114.56</v>
      </c>
      <c r="E6" s="49">
        <f>SUM(E7,E13,E15,E18,E22,E26)</f>
        <v>1422.76</v>
      </c>
      <c r="F6" s="49"/>
      <c r="G6" s="49"/>
      <c r="H6" s="49"/>
    </row>
    <row r="7" spans="1:8" ht="20.100000000000001" customHeight="1">
      <c r="A7" s="149" t="s">
        <v>523</v>
      </c>
      <c r="B7" s="149" t="s">
        <v>524</v>
      </c>
      <c r="C7" s="147">
        <f>SUM(D7:H7)</f>
        <v>1115.26</v>
      </c>
      <c r="D7" s="49">
        <v>92.5</v>
      </c>
      <c r="E7" s="49">
        <v>1022.76</v>
      </c>
      <c r="F7" s="49"/>
      <c r="G7" s="49"/>
      <c r="H7" s="49"/>
    </row>
    <row r="8" spans="1:8" ht="20.100000000000001" customHeight="1">
      <c r="A8" s="171">
        <v>20103</v>
      </c>
      <c r="B8" s="54" t="s">
        <v>534</v>
      </c>
      <c r="C8" s="147">
        <f>SUM(D8:H8)</f>
        <v>1022.76</v>
      </c>
      <c r="D8" s="170"/>
      <c r="E8" s="170">
        <v>1022.76</v>
      </c>
      <c r="F8" s="170"/>
      <c r="G8" s="170"/>
      <c r="H8" s="170"/>
    </row>
    <row r="9" spans="1:8" ht="20.100000000000001" customHeight="1">
      <c r="A9" s="171">
        <v>2010399</v>
      </c>
      <c r="B9" s="54" t="s">
        <v>535</v>
      </c>
      <c r="C9" s="147">
        <f t="shared" ref="C9:C28" si="0">SUM(D9:H9)</f>
        <v>1022.76</v>
      </c>
      <c r="D9" s="49"/>
      <c r="E9" s="49">
        <v>1022.76</v>
      </c>
      <c r="F9" s="49"/>
      <c r="G9" s="49"/>
      <c r="H9" s="49"/>
    </row>
    <row r="10" spans="1:8" ht="20.100000000000001" customHeight="1">
      <c r="A10" s="172">
        <v>20137</v>
      </c>
      <c r="B10" s="54" t="s">
        <v>536</v>
      </c>
      <c r="C10" s="147">
        <f t="shared" si="0"/>
        <v>92.5</v>
      </c>
      <c r="D10" s="49">
        <v>92.5</v>
      </c>
      <c r="E10" s="49"/>
      <c r="F10" s="49"/>
      <c r="G10" s="49"/>
      <c r="H10" s="49"/>
    </row>
    <row r="11" spans="1:8" ht="20.100000000000001" customHeight="1">
      <c r="A11" s="172">
        <v>2013701</v>
      </c>
      <c r="B11" s="54" t="s">
        <v>525</v>
      </c>
      <c r="C11" s="147">
        <f t="shared" si="0"/>
        <v>85.21</v>
      </c>
      <c r="D11" s="49">
        <v>85.21</v>
      </c>
      <c r="E11" s="49"/>
      <c r="F11" s="49"/>
      <c r="G11" s="49"/>
      <c r="H11" s="49"/>
    </row>
    <row r="12" spans="1:8" ht="20.100000000000001" customHeight="1">
      <c r="A12" s="172">
        <v>2013750</v>
      </c>
      <c r="B12" s="54" t="s">
        <v>540</v>
      </c>
      <c r="C12" s="147">
        <f t="shared" si="0"/>
        <v>7.29</v>
      </c>
      <c r="D12" s="49">
        <v>7.29</v>
      </c>
      <c r="E12" s="49"/>
      <c r="F12" s="49"/>
      <c r="G12" s="49"/>
      <c r="H12" s="49"/>
    </row>
    <row r="13" spans="1:8" ht="20.100000000000001" customHeight="1">
      <c r="A13" s="172">
        <v>205</v>
      </c>
      <c r="B13" s="54" t="s">
        <v>549</v>
      </c>
      <c r="C13" s="147">
        <f t="shared" si="0"/>
        <v>0.04</v>
      </c>
      <c r="D13" s="49">
        <v>0.04</v>
      </c>
      <c r="E13" s="49"/>
      <c r="F13" s="49"/>
      <c r="G13" s="49"/>
      <c r="H13" s="49"/>
    </row>
    <row r="14" spans="1:8" ht="20.100000000000001" customHeight="1">
      <c r="A14" s="172">
        <v>2050803</v>
      </c>
      <c r="B14" s="54" t="s">
        <v>550</v>
      </c>
      <c r="C14" s="147">
        <f t="shared" si="0"/>
        <v>0.04</v>
      </c>
      <c r="D14" s="174">
        <v>0.04</v>
      </c>
      <c r="E14" s="164"/>
      <c r="F14" s="164"/>
      <c r="G14" s="164"/>
      <c r="H14" s="164"/>
    </row>
    <row r="15" spans="1:8" ht="20.100000000000001" customHeight="1">
      <c r="A15" s="172">
        <v>206</v>
      </c>
      <c r="B15" s="54" t="s">
        <v>537</v>
      </c>
      <c r="C15" s="147">
        <f>SUM(C16)</f>
        <v>400</v>
      </c>
      <c r="D15" s="174"/>
      <c r="E15" s="173">
        <v>400</v>
      </c>
      <c r="F15" s="164"/>
      <c r="G15" s="164"/>
      <c r="H15" s="164"/>
    </row>
    <row r="16" spans="1:8" ht="20.100000000000001" customHeight="1">
      <c r="A16" s="172">
        <v>20699</v>
      </c>
      <c r="B16" s="54" t="s">
        <v>538</v>
      </c>
      <c r="C16" s="147">
        <f t="shared" si="0"/>
        <v>400</v>
      </c>
      <c r="D16" s="174"/>
      <c r="E16" s="173">
        <v>400</v>
      </c>
      <c r="F16" s="164"/>
      <c r="G16" s="164"/>
      <c r="H16" s="164"/>
    </row>
    <row r="17" spans="1:9" ht="20.100000000000001" customHeight="1">
      <c r="A17" s="172">
        <v>2069999</v>
      </c>
      <c r="B17" s="54" t="s">
        <v>539</v>
      </c>
      <c r="C17" s="147">
        <f t="shared" si="0"/>
        <v>400</v>
      </c>
      <c r="D17" s="174"/>
      <c r="E17" s="173">
        <v>400</v>
      </c>
      <c r="F17" s="164"/>
      <c r="G17" s="164"/>
      <c r="H17" s="164"/>
      <c r="I17" s="43"/>
    </row>
    <row r="18" spans="1:9" ht="20.100000000000001" customHeight="1">
      <c r="A18" s="172">
        <v>208</v>
      </c>
      <c r="B18" s="54" t="s">
        <v>526</v>
      </c>
      <c r="C18" s="147">
        <f t="shared" si="0"/>
        <v>11.16</v>
      </c>
      <c r="D18" s="174">
        <v>11.16</v>
      </c>
      <c r="E18" s="164"/>
      <c r="F18" s="164"/>
      <c r="G18" s="164"/>
      <c r="H18" s="164"/>
    </row>
    <row r="19" spans="1:9" ht="20.100000000000001" customHeight="1">
      <c r="A19" s="172">
        <v>20805</v>
      </c>
      <c r="B19" s="54" t="s">
        <v>531</v>
      </c>
      <c r="C19" s="147">
        <f t="shared" si="0"/>
        <v>11.16</v>
      </c>
      <c r="D19" s="174">
        <v>11.16</v>
      </c>
      <c r="E19" s="164"/>
      <c r="F19" s="164"/>
      <c r="G19" s="164"/>
      <c r="H19" s="165"/>
    </row>
    <row r="20" spans="1:9" ht="20.100000000000001" customHeight="1">
      <c r="A20" s="172">
        <v>2080505</v>
      </c>
      <c r="B20" s="54" t="s">
        <v>532</v>
      </c>
      <c r="C20" s="147">
        <f t="shared" si="0"/>
        <v>7.44</v>
      </c>
      <c r="D20" s="174">
        <v>7.44</v>
      </c>
      <c r="E20" s="164"/>
      <c r="F20" s="164"/>
      <c r="G20" s="164"/>
      <c r="H20" s="165"/>
    </row>
    <row r="21" spans="1:9" ht="20.100000000000001" customHeight="1">
      <c r="A21" s="172">
        <v>2080506</v>
      </c>
      <c r="B21" s="54" t="s">
        <v>533</v>
      </c>
      <c r="C21" s="147">
        <f t="shared" si="0"/>
        <v>3.72</v>
      </c>
      <c r="D21" s="174">
        <v>3.72</v>
      </c>
      <c r="E21" s="164"/>
      <c r="F21" s="164"/>
      <c r="G21" s="164"/>
      <c r="H21" s="165"/>
    </row>
    <row r="22" spans="1:9" ht="20.100000000000001" customHeight="1">
      <c r="A22" s="172">
        <v>210</v>
      </c>
      <c r="B22" s="55" t="s">
        <v>542</v>
      </c>
      <c r="C22" s="147">
        <f t="shared" si="0"/>
        <v>5.29</v>
      </c>
      <c r="D22" s="174">
        <v>5.29</v>
      </c>
      <c r="E22" s="164"/>
      <c r="F22" s="164"/>
      <c r="G22" s="164"/>
      <c r="H22" s="165"/>
    </row>
    <row r="23" spans="1:9" ht="20.100000000000001" customHeight="1">
      <c r="A23" s="172">
        <v>21011</v>
      </c>
      <c r="B23" s="55" t="s">
        <v>543</v>
      </c>
      <c r="C23" s="147">
        <f t="shared" si="0"/>
        <v>5.29</v>
      </c>
      <c r="D23" s="174">
        <v>5.29</v>
      </c>
      <c r="E23" s="164"/>
      <c r="F23" s="164"/>
      <c r="G23" s="164"/>
      <c r="H23" s="165"/>
    </row>
    <row r="24" spans="1:9" ht="20.100000000000001" customHeight="1">
      <c r="A24" s="172">
        <v>2101101</v>
      </c>
      <c r="B24" s="55" t="s">
        <v>544</v>
      </c>
      <c r="C24" s="147">
        <f t="shared" si="0"/>
        <v>5.05</v>
      </c>
      <c r="D24" s="174">
        <v>5.05</v>
      </c>
      <c r="E24" s="164"/>
      <c r="F24" s="164"/>
      <c r="G24" s="164"/>
      <c r="H24" s="165"/>
    </row>
    <row r="25" spans="1:9" ht="20.100000000000001" customHeight="1">
      <c r="A25" s="172">
        <v>2101102</v>
      </c>
      <c r="B25" s="55" t="s">
        <v>548</v>
      </c>
      <c r="C25" s="147">
        <f t="shared" si="0"/>
        <v>0.24</v>
      </c>
      <c r="D25" s="174">
        <v>0.24</v>
      </c>
      <c r="E25" s="164"/>
      <c r="F25" s="164"/>
      <c r="G25" s="164"/>
      <c r="H25" s="165"/>
    </row>
    <row r="26" spans="1:9" ht="20.100000000000001" customHeight="1">
      <c r="A26" s="172">
        <v>221</v>
      </c>
      <c r="B26" s="55" t="s">
        <v>545</v>
      </c>
      <c r="C26" s="147">
        <f t="shared" si="0"/>
        <v>5.57</v>
      </c>
      <c r="D26" s="174">
        <v>5.57</v>
      </c>
      <c r="E26" s="164"/>
      <c r="F26" s="164"/>
      <c r="G26" s="164"/>
      <c r="H26" s="165"/>
    </row>
    <row r="27" spans="1:9" ht="20.100000000000001" customHeight="1">
      <c r="A27" s="172">
        <v>22102</v>
      </c>
      <c r="B27" s="55" t="s">
        <v>546</v>
      </c>
      <c r="C27" s="147">
        <f t="shared" si="0"/>
        <v>5.57</v>
      </c>
      <c r="D27" s="174">
        <v>5.57</v>
      </c>
      <c r="E27" s="164"/>
      <c r="F27" s="164"/>
      <c r="G27" s="164"/>
      <c r="H27" s="165"/>
    </row>
    <row r="28" spans="1:9" ht="20.100000000000001" customHeight="1">
      <c r="A28" s="172">
        <v>2210201</v>
      </c>
      <c r="B28" s="55" t="s">
        <v>547</v>
      </c>
      <c r="C28" s="147">
        <f t="shared" si="0"/>
        <v>5.57</v>
      </c>
      <c r="D28" s="174">
        <v>5.57</v>
      </c>
      <c r="E28" s="164"/>
      <c r="F28" s="164"/>
      <c r="G28" s="164"/>
      <c r="H28" s="165"/>
    </row>
    <row r="29" spans="1:9" ht="12.75" customHeight="1">
      <c r="A29" s="43"/>
      <c r="B29" s="43"/>
      <c r="C29" s="43"/>
      <c r="D29" s="43"/>
      <c r="E29" s="43"/>
      <c r="F29" s="43"/>
      <c r="G29" s="43"/>
      <c r="I29" s="43"/>
    </row>
    <row r="30" spans="1:9" ht="12.75" customHeight="1">
      <c r="B30" s="43"/>
      <c r="F30" s="43"/>
      <c r="G30" s="43"/>
      <c r="H30" s="43"/>
    </row>
    <row r="31" spans="1:9" ht="12.75" customHeight="1">
      <c r="A31" s="43"/>
      <c r="B31" s="43"/>
      <c r="F31" s="43"/>
      <c r="G31" s="43"/>
    </row>
    <row r="32" spans="1:9" ht="12.75" customHeight="1">
      <c r="B32" s="43"/>
      <c r="F32" s="43"/>
    </row>
    <row r="33" spans="1:8" ht="12.75" customHeight="1">
      <c r="A33" s="43"/>
      <c r="B33" s="43"/>
      <c r="H33" s="43"/>
    </row>
    <row r="34" spans="1:8" ht="12.75" customHeight="1">
      <c r="A34" s="43"/>
      <c r="B34" s="43"/>
      <c r="E34" s="43"/>
    </row>
    <row r="35" spans="1:8" ht="12.75" customHeight="1">
      <c r="C35" s="43"/>
      <c r="F35" s="43"/>
    </row>
    <row r="36" spans="1:8" ht="12.75" customHeight="1">
      <c r="B36" s="43"/>
    </row>
    <row r="37" spans="1:8" ht="12.75" customHeight="1">
      <c r="B37" s="43"/>
    </row>
    <row r="38" spans="1:8" ht="12.75" customHeight="1">
      <c r="G38" s="43"/>
    </row>
    <row r="39" spans="1:8" ht="12.75" customHeight="1">
      <c r="B39" s="43"/>
    </row>
    <row r="40" spans="1:8" ht="12.75" customHeight="1">
      <c r="C40" s="43"/>
      <c r="G40" s="43"/>
    </row>
  </sheetData>
  <mergeCells count="2">
    <mergeCell ref="A2:H2"/>
    <mergeCell ref="A6:B6"/>
  </mergeCells>
  <phoneticPr fontId="2" type="noConversion"/>
  <printOptions horizontalCentered="1"/>
  <pageMargins left="0" right="0" top="0.99999998498150677" bottom="0.99999998498150677" header="0.49999999249075339" footer="0.49999999249075339"/>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2021-03-30T02:54:32Z</dcterms:modified>
</cp:coreProperties>
</file>