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0730" windowHeight="11760" firstSheet="4"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部门收入总表'!$A$1:$L$32</definedName>
    <definedName name="_xlnm.Print_Area" localSheetId="8">'8 部门支出总表'!$A$1:$H$31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14210" fullCalcOnLoad="1"/>
</workbook>
</file>

<file path=xl/calcChain.xml><?xml version="1.0" encoding="utf-8"?>
<calcChain xmlns="http://schemas.openxmlformats.org/spreadsheetml/2006/main">
  <c r="E7" i="4"/>
  <c r="D7"/>
  <c r="B7"/>
  <c r="I8" i="7"/>
  <c r="C21" i="11"/>
  <c r="C6"/>
  <c r="C30"/>
  <c r="C29"/>
  <c r="C27"/>
  <c r="C24"/>
  <c r="C19"/>
  <c r="C18"/>
  <c r="C16"/>
  <c r="C13"/>
  <c r="C8"/>
  <c r="C7"/>
  <c r="E21"/>
  <c r="E6"/>
  <c r="D6"/>
  <c r="D8"/>
  <c r="D13"/>
  <c r="D16"/>
  <c r="D7"/>
  <c r="D24"/>
  <c r="D21"/>
  <c r="E27"/>
  <c r="E24"/>
  <c r="E22"/>
  <c r="D30"/>
  <c r="D29"/>
  <c r="D19"/>
  <c r="D18"/>
  <c r="E17" i="10"/>
  <c r="E20"/>
  <c r="E19"/>
  <c r="E14"/>
  <c r="E9"/>
  <c r="E8"/>
  <c r="E25"/>
  <c r="E23"/>
  <c r="E28"/>
  <c r="E22"/>
  <c r="C32"/>
  <c r="E31"/>
  <c r="C31"/>
  <c r="E30"/>
  <c r="C30"/>
  <c r="C29"/>
  <c r="C28"/>
  <c r="C27"/>
  <c r="C25"/>
  <c r="D23"/>
  <c r="C22"/>
  <c r="C21"/>
  <c r="C20"/>
  <c r="C19"/>
  <c r="C18"/>
  <c r="C17"/>
  <c r="C16"/>
  <c r="C15"/>
  <c r="C14"/>
  <c r="C13"/>
  <c r="C12"/>
  <c r="C11"/>
  <c r="C10"/>
  <c r="C9"/>
  <c r="C8"/>
  <c r="E7"/>
  <c r="D7"/>
  <c r="C7"/>
  <c r="D9" i="5"/>
  <c r="D14"/>
  <c r="D17"/>
  <c r="D8"/>
  <c r="D20"/>
  <c r="D19"/>
  <c r="D23"/>
  <c r="D25"/>
  <c r="D28"/>
  <c r="D22"/>
  <c r="D31"/>
  <c r="D30"/>
  <c r="D7"/>
  <c r="E23"/>
  <c r="E25"/>
  <c r="E28"/>
  <c r="E22"/>
  <c r="E31"/>
  <c r="E30"/>
  <c r="E7"/>
  <c r="C8"/>
  <c r="C19"/>
  <c r="C22"/>
  <c r="C30"/>
  <c r="C7"/>
  <c r="C9" i="8"/>
  <c r="D8" i="6"/>
  <c r="C32" i="5"/>
  <c r="C9"/>
  <c r="C10"/>
  <c r="C11"/>
  <c r="C12"/>
  <c r="C13"/>
  <c r="C14"/>
  <c r="C15"/>
  <c r="C16"/>
  <c r="C17"/>
  <c r="C18"/>
  <c r="C20"/>
  <c r="C21"/>
  <c r="C25"/>
  <c r="C26"/>
  <c r="C27"/>
  <c r="C28"/>
  <c r="C29"/>
  <c r="C31"/>
  <c r="E9" i="8"/>
  <c r="D9"/>
  <c r="D19" i="9"/>
  <c r="B7"/>
  <c r="B8"/>
  <c r="B9"/>
  <c r="B19"/>
  <c r="B22"/>
  <c r="D20"/>
  <c r="D22"/>
  <c r="C10" i="8"/>
  <c r="C11"/>
  <c r="C12"/>
  <c r="C13"/>
  <c r="C14"/>
  <c r="C15"/>
  <c r="C16"/>
  <c r="D9" i="4"/>
  <c r="D10"/>
  <c r="D11"/>
  <c r="D13"/>
  <c r="D14"/>
  <c r="D8"/>
  <c r="F7"/>
  <c r="G7"/>
  <c r="G8" i="7"/>
  <c r="D19" i="6"/>
  <c r="D29"/>
  <c r="D7"/>
  <c r="E8"/>
  <c r="E19"/>
  <c r="E29"/>
  <c r="E7"/>
  <c r="C8"/>
  <c r="C19"/>
  <c r="C29"/>
  <c r="C7"/>
  <c r="C20"/>
  <c r="C21"/>
  <c r="C22"/>
  <c r="C23"/>
  <c r="C24"/>
  <c r="C25"/>
  <c r="C26"/>
  <c r="C27"/>
  <c r="C28"/>
  <c r="C30"/>
  <c r="C31"/>
  <c r="C32"/>
  <c r="C33"/>
  <c r="C10"/>
  <c r="C11"/>
  <c r="C12"/>
  <c r="C13"/>
  <c r="C14"/>
  <c r="C15"/>
  <c r="C16"/>
  <c r="C17"/>
  <c r="C18"/>
  <c r="C9"/>
  <c r="B18" i="4"/>
  <c r="B11"/>
  <c r="G16"/>
  <c r="G18"/>
  <c r="F16"/>
  <c r="F18"/>
  <c r="E16"/>
  <c r="E18"/>
  <c r="D18"/>
  <c r="D16"/>
</calcChain>
</file>

<file path=xl/sharedStrings.xml><?xml version="1.0" encoding="utf-8"?>
<sst xmlns="http://schemas.openxmlformats.org/spreadsheetml/2006/main" count="1369" uniqueCount="513">
  <si>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</si>
  <si>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</si>
  <si>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</si>
  <si>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</si>
  <si>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</si>
  <si>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</si>
  <si>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</si>
  <si>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</si>
  <si>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</si>
  <si>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</si>
  <si>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</si>
  <si>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</si>
  <si>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</si>
  <si>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</si>
  <si>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</si>
  <si>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</si>
  <si>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</si>
  <si>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</si>
  <si>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</si>
  <si>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</si>
  <si>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</si>
  <si>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</si>
  <si>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</si>
  <si>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</si>
  <si>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</si>
  <si>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</si>
  <si>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</si>
  <si>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</si>
  <si>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</si>
  <si>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</si>
  <si>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</si>
  <si>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</si>
  <si>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</si>
  <si>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</si>
  <si>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</si>
  <si>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</si>
  <si>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</si>
  <si>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</si>
  <si>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</si>
  <si>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</si>
  <si>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</si>
  <si>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</si>
  <si>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</si>
  <si>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</si>
  <si>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</si>
  <si>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</si>
  <si>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</si>
  <si>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</si>
  <si>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</si>
  <si>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</si>
  <si>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</si>
  <si>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</si>
  <si>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</si>
  <si>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</si>
  <si>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</si>
  <si>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</si>
  <si>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</si>
  <si>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</si>
  <si>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</si>
  <si>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</si>
  <si>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</si>
  <si>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</si>
  <si>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</si>
  <si>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</si>
  <si>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</si>
  <si>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</si>
  <si>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</si>
  <si>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</si>
  <si>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</si>
  <si>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</si>
  <si>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</si>
  <si>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</si>
  <si>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</si>
  <si>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</si>
  <si>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</si>
  <si>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</si>
  <si>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</si>
  <si>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</si>
  <si>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</si>
  <si>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</si>
  <si>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</si>
  <si>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</si>
  <si>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</si>
  <si>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</si>
  <si>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</si>
  <si>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</si>
  <si>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</si>
  <si>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</si>
  <si>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</si>
  <si>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</si>
  <si>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</si>
  <si>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</si>
  <si>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</si>
  <si>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</si>
  <si>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</si>
  <si>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</si>
  <si>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</si>
  <si>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</si>
  <si>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</si>
  <si>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</si>
  <si>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</si>
  <si>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</si>
  <si>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</si>
  <si>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</si>
  <si>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</si>
  <si>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</si>
  <si>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</si>
  <si>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</si>
  <si>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</si>
  <si>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</si>
  <si>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</si>
  <si>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</si>
  <si>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</si>
  <si>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</si>
  <si>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</si>
  <si>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</si>
  <si>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</si>
  <si>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</si>
  <si>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</si>
  <si>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</si>
  <si>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</si>
  <si>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</si>
  <si>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</si>
  <si>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</si>
  <si>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</si>
  <si>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</si>
  <si>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</si>
  <si>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</si>
  <si>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</si>
  <si>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</si>
  <si>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</si>
  <si>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</si>
  <si>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</si>
  <si>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</si>
  <si>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</si>
  <si>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</si>
  <si>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</si>
  <si>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</si>
  <si>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</si>
  <si>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</si>
  <si>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</si>
  <si>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</si>
  <si>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</si>
  <si>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</si>
  <si>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</si>
  <si>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</si>
  <si>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</si>
  <si>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</si>
  <si>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</si>
  <si>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</si>
  <si>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</si>
  <si>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</si>
  <si>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</si>
  <si>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</si>
  <si>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</si>
  <si>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</si>
  <si>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</si>
  <si>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</si>
  <si>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</si>
  <si>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</si>
  <si>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</si>
  <si>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</si>
  <si>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</si>
  <si>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</si>
  <si>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</si>
  <si>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</si>
  <si>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</si>
  <si>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</si>
  <si>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</si>
  <si>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</si>
  <si>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</si>
  <si>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</si>
  <si>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</si>
  <si>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</si>
  <si>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</si>
  <si>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</si>
  <si>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</si>
  <si>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</si>
  <si>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</si>
  <si>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</si>
  <si>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</si>
  <si>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</si>
  <si>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</si>
  <si>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</si>
  <si>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</si>
  <si>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</si>
  <si>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</si>
  <si>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</si>
  <si>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</si>
  <si>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</si>
  <si>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</si>
  <si>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</si>
  <si>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</si>
  <si>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</si>
  <si>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</si>
  <si>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</si>
  <si>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</si>
  <si>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</si>
  <si>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</si>
  <si>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</si>
  <si>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</si>
  <si>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</si>
  <si>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</si>
  <si>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</si>
  <si>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</si>
  <si>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</si>
  <si>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</si>
  <si>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</si>
  <si>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</si>
  <si>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</si>
  <si>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</si>
  <si>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</si>
  <si>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</si>
  <si>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</si>
  <si>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</si>
  <si>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</si>
  <si>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</si>
  <si>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</si>
  <si>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</si>
  <si>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</si>
  <si>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</si>
  <si>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</si>
  <si>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</si>
  <si>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</si>
  <si>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</si>
  <si>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</si>
  <si>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</si>
  <si>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</si>
  <si>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</si>
  <si>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</si>
  <si>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</si>
  <si>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</si>
  <si>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</si>
  <si>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</si>
  <si>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</si>
  <si>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</si>
  <si>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</si>
  <si>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</si>
  <si>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</si>
  <si>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</si>
  <si>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</si>
  <si>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</si>
  <si>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</si>
  <si>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</si>
  <si>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</si>
  <si>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</si>
  <si>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</si>
  <si>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</si>
  <si>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</si>
  <si>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</si>
  <si>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</si>
  <si>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</si>
  <si>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</si>
  <si>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</si>
  <si>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</si>
  <si>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</si>
  <si>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</si>
  <si>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</si>
  <si>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</si>
  <si>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</si>
  <si>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</si>
  <si>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</si>
  <si>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</si>
  <si>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</si>
  <si>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</si>
  <si>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</si>
  <si>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</si>
  <si>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</si>
  <si>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</si>
  <si>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</si>
  <si>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</si>
  <si>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</si>
  <si>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</si>
  <si>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</si>
  <si>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</si>
  <si>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</si>
  <si>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</si>
  <si>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</si>
  <si>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</si>
  <si>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</si>
  <si>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</si>
  <si>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</si>
  <si>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</si>
  <si>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</si>
  <si>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</si>
  <si>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</si>
  <si>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</si>
  <si>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</si>
  <si>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</si>
  <si>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</si>
  <si>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</si>
  <si>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</si>
  <si>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</si>
  <si>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</si>
  <si>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</si>
  <si>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</si>
  <si>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</si>
  <si>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</si>
  <si>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</si>
  <si>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</si>
  <si>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</si>
  <si>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</si>
  <si>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</si>
  <si>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</si>
  <si>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</si>
  <si>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</si>
  <si>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</si>
  <si>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</si>
  <si>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</si>
  <si>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</si>
  <si>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</si>
  <si>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</si>
  <si>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</si>
  <si>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</si>
  <si>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</si>
  <si>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</si>
  <si>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</si>
  <si>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</si>
  <si>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</si>
  <si>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</si>
  <si>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</si>
  <si>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</si>
  <si>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</si>
  <si>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</si>
  <si>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</si>
  <si>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</si>
  <si>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</si>
  <si>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</si>
  <si>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</si>
  <si>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</si>
  <si>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</si>
  <si>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</si>
  <si>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</si>
  <si>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</si>
  <si>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</si>
  <si>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</si>
  <si>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</si>
  <si>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</si>
  <si>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</si>
  <si>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</si>
  <si>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</si>
  <si>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</si>
  <si>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</si>
  <si>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</si>
  <si>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</si>
  <si>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</si>
  <si>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</si>
  <si>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</si>
  <si>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</si>
  <si>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</si>
  <si>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</si>
  <si>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</si>
  <si>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</si>
  <si>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</si>
  <si>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</si>
  <si>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</si>
  <si>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</si>
  <si>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</si>
  <si>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</si>
  <si>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</si>
  <si>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</si>
  <si>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</si>
  <si>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</si>
  <si>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</si>
  <si>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30206</t>
  </si>
  <si>
    <t xml:space="preserve">  电费</t>
  </si>
  <si>
    <t xml:space="preserve">  30207</t>
  </si>
  <si>
    <t xml:space="preserve">  邮电费</t>
  </si>
  <si>
    <t xml:space="preserve">  30211</t>
  </si>
  <si>
    <t xml:space="preserve">  国内差旅费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</si>
  <si>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</si>
  <si>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</si>
  <si>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</si>
  <si>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</si>
  <si>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</si>
  <si>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</si>
  <si>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</si>
  <si>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</si>
  <si>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</si>
  <si>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</si>
  <si>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</si>
  <si>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</si>
  <si>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</si>
  <si>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</si>
  <si>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30309</t>
  </si>
  <si>
    <t xml:space="preserve">  奖励金</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</si>
  <si>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</si>
  <si>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</si>
  <si>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</si>
  <si>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</si>
  <si>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</si>
  <si>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</si>
  <si>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</si>
  <si>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</si>
  <si>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</si>
  <si>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</si>
  <si>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</si>
  <si>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</si>
  <si>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</si>
  <si>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</si>
  <si>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</si>
  <si>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</si>
  <si>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</si>
  <si>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</si>
  <si>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</si>
  <si>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</si>
  <si>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</si>
  <si>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</si>
  <si>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</si>
  <si>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</si>
  <si>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</si>
  <si>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</si>
  <si>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</si>
  <si>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</si>
  <si>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</si>
  <si>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</si>
  <si>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</si>
  <si>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</si>
  <si>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单位：万元</t>
    <phoneticPr fontId="18" type="noConversion"/>
  </si>
  <si>
    <t>部门（单位）名称</t>
    <phoneticPr fontId="18" type="noConversion"/>
  </si>
  <si>
    <t>支出预算总量</t>
    <phoneticPr fontId="18" type="noConversion"/>
  </si>
  <si>
    <t>其中：部门预算支出</t>
    <phoneticPr fontId="18" type="noConversion"/>
  </si>
  <si>
    <t>当年整体绩效目标</t>
    <phoneticPr fontId="18" type="noConversion"/>
  </si>
  <si>
    <t>绩效指标</t>
    <phoneticPr fontId="18" type="noConversion"/>
  </si>
  <si>
    <t>指标名称</t>
    <phoneticPr fontId="5" type="noConversion"/>
  </si>
  <si>
    <t>指标权重</t>
    <phoneticPr fontId="18" type="noConversion"/>
  </si>
  <si>
    <t>计量单位</t>
    <phoneticPr fontId="18" type="noConversion"/>
  </si>
  <si>
    <t>指标性质</t>
    <phoneticPr fontId="18" type="noConversion"/>
  </si>
  <si>
    <t>指标值</t>
    <phoneticPr fontId="18" type="noConversion"/>
  </si>
  <si>
    <t>单位：万元</t>
    <phoneticPr fontId="18" type="noConversion"/>
  </si>
  <si>
    <t>业务主管部门</t>
    <phoneticPr fontId="18" type="noConversion"/>
  </si>
  <si>
    <t>项目概况</t>
    <phoneticPr fontId="18" type="noConversion"/>
  </si>
  <si>
    <t>立项依据</t>
    <phoneticPr fontId="18" type="noConversion"/>
  </si>
  <si>
    <t>当年绩效目标</t>
    <phoneticPr fontId="18" type="noConversion"/>
  </si>
  <si>
    <t>XXXXX（单位全称）一般公共预算“三公”经费支出表</t>
    <phoneticPr fontId="2" type="noConversion"/>
  </si>
  <si>
    <t>当年预算</t>
    <phoneticPr fontId="18" type="noConversion"/>
  </si>
  <si>
    <t>2021年项目绩效目标表</t>
    <phoneticPr fontId="18" type="noConversion"/>
  </si>
  <si>
    <t>区级支出</t>
    <phoneticPr fontId="18" type="noConversion"/>
  </si>
  <si>
    <t>补助乡镇</t>
    <phoneticPr fontId="18" type="noConversion"/>
  </si>
  <si>
    <t>专项项目名称</t>
    <phoneticPr fontId="18" type="noConversion"/>
  </si>
  <si>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</si>
  <si>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</si>
  <si>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</si>
  <si>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</si>
  <si>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</si>
  <si>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</si>
  <si>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</si>
  <si>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</si>
  <si>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</si>
  <si>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</si>
  <si>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 xml:space="preserve"> 合计</t>
  </si>
  <si>
    <t>2021年部门预算整体绩效目标表</t>
    <phoneticPr fontId="18" type="noConversion"/>
  </si>
  <si>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</si>
  <si>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</si>
  <si>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</si>
  <si>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</si>
  <si>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</si>
  <si>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</si>
  <si>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</si>
  <si>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</si>
  <si>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</si>
  <si>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</si>
  <si>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附件3-10</t>
    <phoneticPr fontId="2" type="noConversion"/>
  </si>
  <si>
    <t>附件3-11</t>
    <phoneticPr fontId="2" type="noConversion"/>
  </si>
  <si>
    <t>（备注：本单位无政府性基金收支，故此表无数据。）</t>
    <phoneticPr fontId="2" type="noConversion"/>
  </si>
  <si>
    <t>备注：本表反映2021年当年一般公共预算财政拨款支出情况。</t>
    <phoneticPr fontId="2" type="noConversion"/>
  </si>
  <si>
    <t>教育收费预算收入</t>
    <phoneticPr fontId="2" type="noConversion"/>
  </si>
  <si>
    <t xml:space="preserve">      行政运行</t>
  </si>
  <si>
    <t xml:space="preserve">  社会保障和就业支出</t>
  </si>
  <si>
    <t>因公出国（境）费</t>
    <phoneticPr fontId="2" type="noConversion"/>
  </si>
  <si>
    <t>公务用车运行费</t>
    <phoneticPr fontId="2" type="noConversion"/>
  </si>
  <si>
    <t>公务接待费</t>
    <phoneticPr fontId="2" type="noConversion"/>
  </si>
  <si>
    <t>重庆市梁平区经济和信息化委员会财政拨款收支总表</t>
    <phoneticPr fontId="2" type="noConversion"/>
  </si>
  <si>
    <t>住房保障支出</t>
  </si>
  <si>
    <t>重庆市梁平区经济和信息化委员会一般公共预算财政拨款支出预算表</t>
    <phoneticPr fontId="2" type="noConversion"/>
  </si>
  <si>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</si>
  <si>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</si>
  <si>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</si>
  <si>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</si>
  <si>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</si>
  <si>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</si>
  <si>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</si>
  <si>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其他优抚支出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</si>
  <si>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</si>
  <si>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</si>
  <si>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</si>
  <si>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</si>
  <si>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</si>
  <si>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资源勘探信息等支出</t>
  </si>
  <si>
    <t xml:space="preserve">    工业和信息产业监管</t>
  </si>
  <si>
    <t xml:space="preserve">    支持中小企业发展和管理支出</t>
  </si>
  <si>
    <t xml:space="preserve">      其他支持中小企业发展和管理支出</t>
  </si>
  <si>
    <t xml:space="preserve">  住房保障支出</t>
  </si>
  <si>
    <t xml:space="preserve">    住房改革支出</t>
  </si>
  <si>
    <t xml:space="preserve">      住房公积金</t>
  </si>
  <si>
    <t xml:space="preserve">  30301</t>
  </si>
  <si>
    <t xml:space="preserve">  离休费</t>
  </si>
  <si>
    <t xml:space="preserve">  30304</t>
  </si>
  <si>
    <t xml:space="preserve">  抚恤金</t>
  </si>
  <si>
    <t>重庆市梁平区经济和信息化委员会一般公共预算财政拨款基本支出预算表</t>
    <phoneticPr fontId="2" type="noConversion"/>
  </si>
  <si>
    <t>重庆市梁平区经济和信息化委员会一般公共预算“三公”经费支出表</t>
    <phoneticPr fontId="2" type="noConversion"/>
  </si>
  <si>
    <t>重庆市梁平区经济和信息化委员会政府性基金预算支出表</t>
    <phoneticPr fontId="2" type="noConversion"/>
  </si>
  <si>
    <t>重庆市梁平区经济和信息化委员会部门收支总表</t>
    <phoneticPr fontId="2" type="noConversion"/>
  </si>
  <si>
    <t>重庆市梁平区经济和信息化委员会部门收入总表</t>
    <phoneticPr fontId="2" type="noConversion"/>
  </si>
  <si>
    <t>重庆市梁平区经济和信息化委员会部门支出总表</t>
    <phoneticPr fontId="2" type="noConversion"/>
  </si>
  <si>
    <t>重庆市梁平区经济和信息化委员会政府采购预算明细表</t>
    <phoneticPr fontId="5" type="noConversion"/>
  </si>
  <si>
    <t xml:space="preserve">     制造业</t>
    <phoneticPr fontId="2" type="noConversion"/>
  </si>
  <si>
    <t xml:space="preserve">      其他制造业支出</t>
    <phoneticPr fontId="2" type="noConversion"/>
  </si>
  <si>
    <t xml:space="preserve">      产业发展</t>
    <phoneticPr fontId="2" type="noConversion"/>
  </si>
  <si>
    <t>社会保障和就业支出</t>
    <phoneticPr fontId="2" type="noConversion"/>
  </si>
  <si>
    <t>卫生健康支出</t>
    <phoneticPr fontId="2" type="noConversion"/>
  </si>
  <si>
    <t>资源勘探工业信息等支出</t>
    <phoneticPr fontId="2" type="noConversion"/>
  </si>
  <si>
    <t>一般公共预算拨款收入</t>
    <phoneticPr fontId="2" type="noConversion"/>
  </si>
</sst>
</file>

<file path=xl/styles.xml><?xml version="1.0" encoding="utf-8"?>
<styleSheet xmlns="http://schemas.openxmlformats.org/spreadsheetml/2006/main">
  <numFmts count="4">
    <numFmt numFmtId="44" formatCode="_ &quot;¥&quot;* #,##0.00_ ;_ &quot;¥&quot;* \-#,##0.00_ ;_ &quot;¥&quot;* &quot;-&quot;??_ ;_ @_ "/>
    <numFmt numFmtId="176" formatCode=";;"/>
    <numFmt numFmtId="177" formatCode="0.00_);[Red]\(0.00\)"/>
    <numFmt numFmtId="178" formatCode="0.00_ "/>
  </numFmts>
  <fonts count="33">
    <font>
      <sz val="11"/>
      <color theme="1"/>
      <name val="等线"/>
      <charset val="134"/>
    </font>
    <font>
      <b/>
      <sz val="22"/>
      <color indexed="8"/>
      <name val="等线"/>
      <charset val="134"/>
    </font>
    <font>
      <sz val="9"/>
      <name val="等线"/>
      <charset val="134"/>
    </font>
    <font>
      <b/>
      <sz val="18"/>
      <color indexed="8"/>
      <name val="等线"/>
      <charset val="134"/>
    </font>
    <font>
      <sz val="18"/>
      <color indexed="8"/>
      <name val="等线"/>
      <charset val="134"/>
    </font>
    <font>
      <sz val="9"/>
      <name val="宋体"/>
      <charset val="134"/>
    </font>
    <font>
      <b/>
      <sz val="10"/>
      <name val="宋体"/>
      <charset val="134"/>
    </font>
    <font>
      <sz val="10"/>
      <name val="宋体"/>
      <charset val="134"/>
    </font>
    <font>
      <b/>
      <sz val="22"/>
      <name val="华文细黑"/>
      <charset val="134"/>
    </font>
    <font>
      <sz val="12"/>
      <name val="宋体"/>
      <charset val="134"/>
    </font>
    <font>
      <b/>
      <sz val="12"/>
      <name val="宋体"/>
      <charset val="134"/>
    </font>
    <font>
      <b/>
      <sz val="12"/>
      <name val="楷体_GB2312"/>
      <family val="3"/>
      <charset val="134"/>
    </font>
    <font>
      <sz val="6"/>
      <name val="楷体_GB2312"/>
      <family val="3"/>
      <charset val="134"/>
    </font>
    <font>
      <b/>
      <sz val="14"/>
      <name val="宋体"/>
      <charset val="134"/>
    </font>
    <font>
      <b/>
      <sz val="14"/>
      <name val="楷体_GB2312"/>
      <family val="3"/>
      <charset val="134"/>
    </font>
    <font>
      <sz val="11"/>
      <name val="宋体"/>
      <charset val="134"/>
    </font>
    <font>
      <sz val="9"/>
      <color indexed="8"/>
      <name val="SimSun"/>
      <charset val="134"/>
    </font>
    <font>
      <sz val="10"/>
      <name val="Arial"/>
      <family val="2"/>
    </font>
    <font>
      <sz val="9"/>
      <name val="等线"/>
      <charset val="134"/>
    </font>
    <font>
      <b/>
      <sz val="22"/>
      <color indexed="8"/>
      <name val="华文细黑"/>
      <charset val="134"/>
    </font>
    <font>
      <b/>
      <sz val="12"/>
      <color indexed="8"/>
      <name val="宋体"/>
      <charset val="134"/>
    </font>
    <font>
      <b/>
      <sz val="18"/>
      <name val="宋体"/>
      <charset val="134"/>
    </font>
    <font>
      <sz val="12"/>
      <color indexed="8"/>
      <name val="等线"/>
      <charset val="134"/>
    </font>
    <font>
      <sz val="12"/>
      <color indexed="8"/>
      <name val="等线"/>
      <charset val="134"/>
    </font>
    <font>
      <sz val="12"/>
      <color indexed="8"/>
      <name val="等线"/>
      <charset val="134"/>
    </font>
    <font>
      <b/>
      <sz val="11"/>
      <color indexed="8"/>
      <name val="等线"/>
      <charset val="134"/>
    </font>
    <font>
      <sz val="10"/>
      <color indexed="8"/>
      <name val="宋体"/>
      <charset val="134"/>
    </font>
    <font>
      <sz val="12"/>
      <color indexed="10"/>
      <name val="宋体"/>
      <charset val="134"/>
    </font>
    <font>
      <sz val="11"/>
      <color indexed="8"/>
      <name val="等线"/>
      <charset val="134"/>
    </font>
    <font>
      <sz val="12"/>
      <color indexed="9"/>
      <name val="宋体"/>
      <charset val="134"/>
    </font>
    <font>
      <b/>
      <sz val="12"/>
      <color indexed="8"/>
      <name val="方正仿宋_GBK"/>
      <family val="4"/>
      <charset val="134"/>
    </font>
    <font>
      <sz val="12"/>
      <color indexed="8"/>
      <name val="宋体"/>
      <charset val="134"/>
    </font>
    <font>
      <sz val="12"/>
      <color indexed="58"/>
      <name val="宋体"/>
      <charset val="134"/>
    </font>
  </fonts>
  <fills count="3">
    <fill>
      <patternFill patternType="none"/>
    </fill>
    <fill>
      <patternFill patternType="gray125"/>
    </fill>
    <fill>
      <patternFill patternType="solid">
        <fgColor indexed="1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7" fillId="0" borderId="0"/>
    <xf numFmtId="0" fontId="5" fillId="0" borderId="0"/>
    <xf numFmtId="0" fontId="5" fillId="0" borderId="0"/>
    <xf numFmtId="44" fontId="28" fillId="0" borderId="0" applyFont="0" applyFill="0" applyBorder="0" applyAlignment="0" applyProtection="0">
      <alignment vertical="center"/>
    </xf>
  </cellStyleXfs>
  <cellXfs count="207">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2" applyFont="1" applyAlignment="1">
      <alignment wrapText="1"/>
    </xf>
    <xf numFmtId="0" fontId="7" fillId="0" borderId="0" xfId="2" applyFont="1"/>
    <xf numFmtId="0" fontId="7"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wrapText="1"/>
    </xf>
    <xf numFmtId="0" fontId="9" fillId="0" borderId="2" xfId="2" applyFont="1" applyBorder="1" applyAlignment="1">
      <alignment horizontal="center" vertical="center"/>
    </xf>
    <xf numFmtId="0" fontId="9" fillId="0" borderId="3" xfId="2" applyFont="1" applyFill="1" applyBorder="1" applyAlignment="1">
      <alignment horizontal="left" vertical="center"/>
    </xf>
    <xf numFmtId="0" fontId="9" fillId="0" borderId="3" xfId="2" applyFont="1" applyBorder="1" applyAlignment="1">
      <alignment horizontal="left" vertical="center"/>
    </xf>
    <xf numFmtId="0" fontId="9" fillId="0" borderId="1" xfId="2" applyFont="1" applyBorder="1" applyAlignment="1">
      <alignment horizontal="center" vertical="center"/>
    </xf>
    <xf numFmtId="0" fontId="7" fillId="0" borderId="0" xfId="2" applyFont="1" applyFill="1"/>
    <xf numFmtId="4" fontId="9" fillId="0" borderId="1" xfId="2" applyNumberFormat="1" applyFont="1" applyFill="1" applyBorder="1" applyAlignment="1">
      <alignment horizontal="right" vertical="center" wrapText="1"/>
    </xf>
    <xf numFmtId="4" fontId="9" fillId="0" borderId="1" xfId="2" applyNumberFormat="1" applyFont="1" applyFill="1" applyBorder="1" applyAlignment="1">
      <alignment horizontal="right" vertical="center"/>
    </xf>
    <xf numFmtId="0" fontId="5" fillId="0" borderId="4" xfId="2" applyBorder="1" applyAlignment="1">
      <alignment wrapText="1"/>
    </xf>
    <xf numFmtId="0" fontId="5" fillId="0" borderId="0" xfId="2" applyAlignment="1">
      <alignment wrapText="1"/>
    </xf>
    <xf numFmtId="0" fontId="5" fillId="0" borderId="0" xfId="2"/>
    <xf numFmtId="0" fontId="6" fillId="0" borderId="0" xfId="3" applyNumberFormat="1" applyFont="1" applyFill="1" applyAlignment="1" applyProtection="1">
      <alignment horizontal="left" vertical="center"/>
    </xf>
    <xf numFmtId="0" fontId="5" fillId="0" borderId="0" xfId="3"/>
    <xf numFmtId="0" fontId="11" fillId="0" borderId="0" xfId="3" applyFont="1" applyAlignment="1">
      <alignment horizontal="centerContinuous"/>
    </xf>
    <xf numFmtId="0" fontId="11" fillId="0" borderId="0" xfId="3" applyFont="1" applyFill="1" applyAlignment="1">
      <alignment horizontal="centerContinuous"/>
    </xf>
    <xf numFmtId="0" fontId="9" fillId="0" borderId="0" xfId="3" applyFont="1" applyFill="1"/>
    <xf numFmtId="0" fontId="9" fillId="0" borderId="0" xfId="3" applyFont="1"/>
    <xf numFmtId="0" fontId="9" fillId="0" borderId="0" xfId="3" applyNumberFormat="1" applyFont="1" applyFill="1" applyAlignment="1" applyProtection="1">
      <alignment horizontal="right"/>
    </xf>
    <xf numFmtId="0" fontId="10" fillId="0" borderId="2" xfId="3" applyNumberFormat="1" applyFont="1" applyFill="1" applyBorder="1" applyAlignment="1" applyProtection="1">
      <alignment horizontal="center" vertical="center"/>
    </xf>
    <xf numFmtId="0" fontId="5" fillId="0" borderId="0" xfId="3" applyFill="1"/>
    <xf numFmtId="0" fontId="12" fillId="0" borderId="0" xfId="3" applyFont="1" applyAlignment="1">
      <alignment horizontal="right" vertical="center"/>
    </xf>
    <xf numFmtId="0" fontId="11" fillId="0" borderId="0" xfId="3" applyNumberFormat="1" applyFont="1" applyFill="1" applyAlignment="1" applyProtection="1">
      <alignment horizontal="centerContinuous"/>
    </xf>
    <xf numFmtId="0" fontId="9" fillId="0" borderId="0" xfId="3" applyFont="1" applyAlignment="1">
      <alignment horizontal="right" vertical="center"/>
    </xf>
    <xf numFmtId="0" fontId="7" fillId="0" borderId="0" xfId="3" applyFont="1"/>
    <xf numFmtId="0" fontId="10" fillId="0" borderId="1" xfId="3" applyNumberFormat="1" applyFont="1" applyFill="1" applyBorder="1" applyAlignment="1" applyProtection="1">
      <alignment horizontal="center" vertical="center"/>
    </xf>
    <xf numFmtId="4" fontId="9" fillId="0" borderId="1" xfId="3" applyNumberFormat="1" applyFont="1" applyFill="1" applyBorder="1" applyAlignment="1" applyProtection="1">
      <alignment horizontal="right" vertical="center" wrapText="1"/>
    </xf>
    <xf numFmtId="0" fontId="7" fillId="0" borderId="0" xfId="3" applyFont="1" applyFill="1"/>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4" fontId="9" fillId="0"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applyAlignment="1">
      <alignment vertical="center"/>
    </xf>
    <xf numFmtId="0" fontId="12" fillId="0" borderId="0" xfId="3" applyFont="1" applyAlignment="1">
      <alignment horizontal="center" vertical="center"/>
    </xf>
    <xf numFmtId="0" fontId="8" fillId="0" borderId="0" xfId="3" applyFont="1" applyFill="1" applyAlignment="1">
      <alignment horizontal="centerContinuous"/>
    </xf>
    <xf numFmtId="0" fontId="9" fillId="0" borderId="0" xfId="3" applyFont="1" applyAlignment="1">
      <alignment horizontal="right"/>
    </xf>
    <xf numFmtId="0" fontId="10" fillId="0" borderId="5" xfId="3" applyNumberFormat="1" applyFont="1" applyFill="1" applyBorder="1" applyAlignment="1" applyProtection="1">
      <alignment horizontal="center" vertical="center"/>
    </xf>
    <xf numFmtId="0" fontId="10" fillId="0" borderId="5"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3" xfId="3" applyNumberFormat="1" applyFont="1" applyFill="1" applyBorder="1" applyAlignment="1" applyProtection="1"/>
    <xf numFmtId="4" fontId="9" fillId="0" borderId="3" xfId="3" applyNumberFormat="1" applyFont="1" applyFill="1" applyBorder="1" applyAlignment="1" applyProtection="1">
      <alignment horizontal="right" vertical="center" wrapText="1"/>
    </xf>
    <xf numFmtId="4" fontId="9" fillId="0" borderId="6" xfId="3" applyNumberFormat="1" applyFont="1" applyFill="1" applyBorder="1" applyAlignment="1" applyProtection="1">
      <alignment horizontal="right" vertical="center" wrapText="1"/>
    </xf>
    <xf numFmtId="0" fontId="12" fillId="0" borderId="0" xfId="3" applyFont="1" applyAlignment="1">
      <alignment horizontal="right"/>
    </xf>
    <xf numFmtId="0" fontId="10" fillId="0" borderId="0" xfId="3" applyFont="1" applyFill="1" applyAlignment="1">
      <alignment horizontal="centerContinuous"/>
    </xf>
    <xf numFmtId="0" fontId="10" fillId="0" borderId="0" xfId="3" applyFont="1" applyAlignment="1">
      <alignment horizontal="centerContinuous"/>
    </xf>
    <xf numFmtId="0" fontId="10" fillId="0" borderId="0" xfId="3" applyFont="1" applyAlignment="1">
      <alignment horizontal="right"/>
    </xf>
    <xf numFmtId="176" fontId="9" fillId="0" borderId="1" xfId="3" applyNumberFormat="1" applyFont="1" applyFill="1" applyBorder="1" applyAlignment="1" applyProtection="1">
      <alignment horizontal="left" vertical="center"/>
    </xf>
    <xf numFmtId="0" fontId="7" fillId="0" borderId="0" xfId="3" applyFont="1" applyFill="1" applyAlignment="1">
      <alignment horizontal="right" vertical="center"/>
    </xf>
    <xf numFmtId="0" fontId="7" fillId="0" borderId="0" xfId="3" applyFont="1" applyFill="1" applyAlignment="1">
      <alignment vertical="center"/>
    </xf>
    <xf numFmtId="0" fontId="13" fillId="0" borderId="0" xfId="3" applyFont="1" applyFill="1" applyAlignment="1">
      <alignment horizontal="centerContinuous" vertical="center"/>
    </xf>
    <xf numFmtId="0" fontId="7"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0" fillId="0" borderId="2" xfId="3" applyNumberFormat="1" applyFont="1" applyFill="1" applyBorder="1" applyAlignment="1" applyProtection="1">
      <alignment horizontal="centerContinuous" vertical="center" wrapText="1"/>
    </xf>
    <xf numFmtId="0" fontId="9" fillId="0" borderId="7" xfId="3" applyFont="1" applyFill="1" applyBorder="1" applyAlignment="1">
      <alignment vertical="center"/>
    </xf>
    <xf numFmtId="0" fontId="9" fillId="0" borderId="3" xfId="3" applyFont="1" applyFill="1" applyBorder="1" applyAlignment="1">
      <alignment vertical="center"/>
    </xf>
    <xf numFmtId="0" fontId="9" fillId="0" borderId="1" xfId="3" applyNumberFormat="1" applyFont="1" applyFill="1" applyBorder="1" applyAlignment="1" applyProtection="1">
      <alignment horizontal="center" vertical="center"/>
    </xf>
    <xf numFmtId="0" fontId="9" fillId="0" borderId="1" xfId="3" applyFont="1" applyFill="1" applyBorder="1" applyAlignment="1">
      <alignment horizontal="center" vertical="center"/>
    </xf>
    <xf numFmtId="0" fontId="12" fillId="0" borderId="0" xfId="3" applyFont="1" applyFill="1" applyAlignment="1">
      <alignment horizontal="right"/>
    </xf>
    <xf numFmtId="0" fontId="14"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9" fillId="0" borderId="8" xfId="3" applyNumberFormat="1" applyFont="1" applyFill="1" applyBorder="1" applyAlignment="1" applyProtection="1">
      <alignment horizontal="right"/>
    </xf>
    <xf numFmtId="0" fontId="10" fillId="0" borderId="5" xfId="3" applyFont="1" applyBorder="1" applyAlignment="1">
      <alignment horizontal="center" vertical="center" wrapText="1"/>
    </xf>
    <xf numFmtId="0" fontId="10" fillId="0" borderId="5" xfId="3" applyFont="1" applyFill="1" applyBorder="1" applyAlignment="1">
      <alignment horizontal="center" vertical="center" wrapText="1"/>
    </xf>
    <xf numFmtId="0" fontId="5" fillId="0" borderId="0" xfId="3" applyAlignment="1">
      <alignment horizontal="centerContinuous"/>
    </xf>
    <xf numFmtId="0" fontId="14" fillId="0" borderId="0" xfId="3" applyFont="1" applyFill="1" applyAlignment="1">
      <alignment horizontal="centerContinuous"/>
    </xf>
    <xf numFmtId="0" fontId="5" fillId="0" borderId="0" xfId="3" applyFill="1" applyAlignment="1">
      <alignment horizontal="centerContinuous"/>
    </xf>
    <xf numFmtId="0" fontId="10" fillId="0" borderId="1" xfId="3" applyNumberFormat="1" applyFont="1" applyFill="1" applyBorder="1" applyAlignment="1" applyProtection="1">
      <alignment horizontal="center" vertical="center" wrapText="1"/>
    </xf>
    <xf numFmtId="0" fontId="10" fillId="0" borderId="9" xfId="3" applyNumberFormat="1" applyFont="1" applyFill="1" applyBorder="1" applyAlignment="1" applyProtection="1">
      <alignment horizontal="center" vertical="center" wrapText="1"/>
    </xf>
    <xf numFmtId="0" fontId="15" fillId="0" borderId="0" xfId="3" applyFont="1" applyFill="1"/>
    <xf numFmtId="0" fontId="16" fillId="0" borderId="0" xfId="0" applyFont="1" applyBorder="1" applyAlignment="1">
      <alignment horizontal="left" vertical="center" wrapText="1"/>
    </xf>
    <xf numFmtId="0" fontId="0" fillId="0" borderId="0" xfId="0" applyFill="1"/>
    <xf numFmtId="0" fontId="0" fillId="0" borderId="1" xfId="0" applyBorder="1"/>
    <xf numFmtId="0" fontId="17" fillId="0" borderId="0" xfId="1"/>
    <xf numFmtId="0" fontId="17" fillId="0" borderId="0" xfId="1" applyFont="1"/>
    <xf numFmtId="0" fontId="17" fillId="0" borderId="0" xfId="1" applyFont="1" applyAlignment="1">
      <alignment vertical="center"/>
    </xf>
    <xf numFmtId="0" fontId="17" fillId="0" borderId="0" xfId="1" applyFont="1" applyAlignment="1">
      <alignment horizontal="center" vertical="center"/>
    </xf>
    <xf numFmtId="0" fontId="17" fillId="0" borderId="0" xfId="1" applyAlignment="1">
      <alignment vertical="center"/>
    </xf>
    <xf numFmtId="0" fontId="17" fillId="0" borderId="0" xfId="1" applyAlignment="1">
      <alignment horizontal="center" vertical="center"/>
    </xf>
    <xf numFmtId="0" fontId="6" fillId="0" borderId="0" xfId="2" applyNumberFormat="1" applyFont="1" applyFill="1" applyAlignment="1" applyProtection="1">
      <alignment vertical="center" wrapText="1"/>
    </xf>
    <xf numFmtId="0" fontId="9" fillId="0" borderId="1" xfId="2" applyFont="1" applyFill="1" applyBorder="1" applyAlignment="1">
      <alignment horizontal="left" vertical="center" indent="2"/>
    </xf>
    <xf numFmtId="0" fontId="21" fillId="0" borderId="0" xfId="1" applyNumberFormat="1" applyFont="1" applyFill="1" applyAlignment="1">
      <alignment horizontal="center" vertical="center" wrapText="1"/>
    </xf>
    <xf numFmtId="0" fontId="9" fillId="0" borderId="1" xfId="1" applyNumberFormat="1" applyFont="1" applyFill="1" applyBorder="1" applyAlignment="1" applyProtection="1">
      <alignment horizontal="center" vertical="center" wrapText="1"/>
    </xf>
    <xf numFmtId="0" fontId="24" fillId="0" borderId="1"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7" fillId="0" borderId="0"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center" vertical="center" wrapText="1"/>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1" applyNumberFormat="1" applyFont="1" applyFill="1" applyBorder="1" applyAlignment="1" applyProtection="1">
      <alignment vertical="center" wrapText="1"/>
    </xf>
    <xf numFmtId="4" fontId="9" fillId="0" borderId="1" xfId="3" applyNumberFormat="1" applyFont="1" applyFill="1" applyBorder="1" applyAlignment="1" applyProtection="1">
      <alignment horizontal="right" vertical="center"/>
    </xf>
    <xf numFmtId="49" fontId="6" fillId="0" borderId="0" xfId="3" applyNumberFormat="1" applyFont="1" applyFill="1" applyAlignment="1" applyProtection="1">
      <alignment horizontal="left" vertical="center"/>
    </xf>
    <xf numFmtId="49" fontId="11" fillId="0" borderId="0" xfId="3" applyNumberFormat="1" applyFont="1" applyFill="1" applyAlignment="1">
      <alignment horizontal="centerContinuous"/>
    </xf>
    <xf numFmtId="49" fontId="9" fillId="0" borderId="0" xfId="3" applyNumberFormat="1" applyFont="1" applyFill="1"/>
    <xf numFmtId="49" fontId="10" fillId="0" borderId="2" xfId="3" applyNumberFormat="1" applyFont="1" applyFill="1" applyBorder="1" applyAlignment="1" applyProtection="1">
      <alignment horizontal="center" vertical="center"/>
    </xf>
    <xf numFmtId="49" fontId="15" fillId="0" borderId="0" xfId="3" applyNumberFormat="1" applyFont="1" applyFill="1"/>
    <xf numFmtId="49" fontId="5" fillId="0" borderId="0" xfId="3" applyNumberFormat="1" applyFill="1"/>
    <xf numFmtId="49" fontId="5" fillId="0" borderId="0" xfId="3" applyNumberFormat="1"/>
    <xf numFmtId="49" fontId="11" fillId="0" borderId="0" xfId="3" applyNumberFormat="1" applyFont="1" applyAlignment="1">
      <alignment horizontal="centerContinuous"/>
    </xf>
    <xf numFmtId="49" fontId="9" fillId="0" borderId="0" xfId="3" applyNumberFormat="1" applyFont="1"/>
    <xf numFmtId="49" fontId="9" fillId="0" borderId="1" xfId="3" applyNumberFormat="1" applyFont="1" applyFill="1" applyBorder="1" applyAlignment="1" applyProtection="1">
      <alignment horizontal="left" vertical="center"/>
    </xf>
    <xf numFmtId="0" fontId="5" fillId="0" borderId="0" xfId="3" applyAlignment="1">
      <alignment vertical="center"/>
    </xf>
    <xf numFmtId="0" fontId="15" fillId="0" borderId="0" xfId="1" applyNumberFormat="1" applyFont="1" applyFill="1" applyBorder="1" applyAlignment="1" applyProtection="1">
      <alignment horizontal="center" vertical="center" wrapText="1"/>
    </xf>
    <xf numFmtId="49" fontId="9" fillId="0" borderId="1" xfId="3" applyNumberFormat="1" applyFont="1" applyFill="1" applyBorder="1" applyAlignment="1" applyProtection="1">
      <alignment horizontal="right" vertical="center"/>
    </xf>
    <xf numFmtId="0" fontId="5" fillId="0" borderId="1" xfId="3" applyFill="1" applyBorder="1"/>
    <xf numFmtId="0" fontId="9" fillId="0" borderId="1" xfId="3" applyFont="1" applyBorder="1" applyAlignment="1">
      <alignment horizontal="left" vertical="center"/>
    </xf>
    <xf numFmtId="49" fontId="8" fillId="0" borderId="0" xfId="3" applyNumberFormat="1" applyFont="1" applyFill="1" applyAlignment="1" applyProtection="1"/>
    <xf numFmtId="0" fontId="5" fillId="0" borderId="0" xfId="3" applyAlignment="1">
      <alignment horizontal="right"/>
    </xf>
    <xf numFmtId="4" fontId="29" fillId="0" borderId="1" xfId="3" applyNumberFormat="1" applyFont="1" applyFill="1" applyBorder="1" applyAlignment="1" applyProtection="1">
      <alignment horizontal="right" vertical="center" wrapText="1"/>
    </xf>
    <xf numFmtId="0" fontId="9" fillId="0" borderId="9" xfId="1" applyNumberFormat="1" applyFont="1" applyFill="1" applyBorder="1" applyAlignment="1" applyProtection="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wrapText="1"/>
    </xf>
    <xf numFmtId="0" fontId="31" fillId="0" borderId="1" xfId="0" applyFont="1" applyBorder="1" applyAlignment="1">
      <alignment horizontal="left" vertical="center" wrapText="1"/>
    </xf>
    <xf numFmtId="9"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left" wrapText="1"/>
    </xf>
    <xf numFmtId="9" fontId="31" fillId="0" borderId="1" xfId="0" applyNumberFormat="1" applyFont="1" applyBorder="1" applyAlignment="1">
      <alignment horizontal="center"/>
    </xf>
    <xf numFmtId="0" fontId="31" fillId="0" borderId="1" xfId="0" applyFont="1" applyBorder="1" applyAlignment="1">
      <alignment horizontal="center"/>
    </xf>
    <xf numFmtId="0" fontId="32" fillId="0" borderId="1" xfId="0" applyFont="1" applyBorder="1" applyAlignment="1">
      <alignment horizontal="left" wrapText="1"/>
    </xf>
    <xf numFmtId="0" fontId="31" fillId="0" borderId="1" xfId="0" applyFont="1" applyBorder="1" applyAlignment="1">
      <alignment horizontal="center" wrapText="1"/>
    </xf>
    <xf numFmtId="9" fontId="7" fillId="0" borderId="1" xfId="1" applyNumberFormat="1" applyFont="1" applyFill="1" applyBorder="1" applyAlignment="1" applyProtection="1">
      <alignment horizontal="center" vertical="center" wrapText="1"/>
    </xf>
    <xf numFmtId="4" fontId="9" fillId="0" borderId="2" xfId="2" applyNumberFormat="1" applyFont="1" applyFill="1" applyBorder="1" applyAlignment="1">
      <alignment horizontal="right" vertical="center"/>
    </xf>
    <xf numFmtId="4" fontId="9" fillId="0" borderId="10" xfId="3" applyNumberFormat="1" applyFont="1" applyFill="1" applyBorder="1" applyAlignment="1" applyProtection="1">
      <alignment horizontal="right" vertical="center" wrapText="1"/>
    </xf>
    <xf numFmtId="0" fontId="9" fillId="0" borderId="3" xfId="3" applyFont="1" applyFill="1" applyBorder="1" applyAlignment="1">
      <alignment horizontal="left" vertical="center"/>
    </xf>
    <xf numFmtId="177" fontId="9" fillId="0" borderId="5" xfId="2" applyNumberFormat="1" applyFont="1" applyFill="1" applyBorder="1" applyAlignment="1">
      <alignment horizontal="right" vertical="center" wrapText="1"/>
    </xf>
    <xf numFmtId="177" fontId="9" fillId="0" borderId="2" xfId="2" applyNumberFormat="1" applyFont="1" applyFill="1" applyBorder="1" applyAlignment="1">
      <alignment horizontal="left" vertical="center"/>
    </xf>
    <xf numFmtId="177" fontId="9" fillId="0" borderId="9" xfId="2" applyNumberFormat="1" applyFont="1" applyFill="1" applyBorder="1" applyAlignment="1" applyProtection="1">
      <alignment horizontal="right" vertical="center" wrapText="1"/>
    </xf>
    <xf numFmtId="177" fontId="9" fillId="0" borderId="10" xfId="2" applyNumberFormat="1" applyFont="1" applyFill="1" applyBorder="1" applyAlignment="1">
      <alignment horizontal="left" vertical="center" wrapText="1"/>
    </xf>
    <xf numFmtId="177" fontId="9" fillId="0" borderId="1" xfId="2" applyNumberFormat="1" applyFont="1" applyFill="1" applyBorder="1" applyAlignment="1">
      <alignment horizontal="right" vertical="center" wrapText="1"/>
    </xf>
    <xf numFmtId="177" fontId="9" fillId="0" borderId="10" xfId="3" applyNumberFormat="1" applyFont="1" applyFill="1" applyBorder="1" applyAlignment="1">
      <alignment vertical="center" wrapText="1"/>
    </xf>
    <xf numFmtId="177" fontId="9" fillId="0" borderId="1" xfId="2" applyNumberFormat="1" applyFont="1" applyFill="1" applyBorder="1" applyAlignment="1" applyProtection="1">
      <alignment horizontal="right" vertical="center" wrapText="1"/>
    </xf>
    <xf numFmtId="177" fontId="9" fillId="0" borderId="2" xfId="2" applyNumberFormat="1" applyFont="1" applyFill="1" applyBorder="1" applyAlignment="1" applyProtection="1">
      <alignment horizontal="right" vertical="center" wrapText="1"/>
    </xf>
    <xf numFmtId="177" fontId="9" fillId="0" borderId="1" xfId="2" applyNumberFormat="1" applyFont="1" applyFill="1" applyBorder="1" applyAlignment="1">
      <alignment horizontal="left" vertical="center" wrapText="1"/>
    </xf>
    <xf numFmtId="177" fontId="27" fillId="0" borderId="10" xfId="2" applyNumberFormat="1" applyFont="1" applyFill="1" applyBorder="1" applyAlignment="1">
      <alignment horizontal="left" vertical="center" wrapText="1"/>
    </xf>
    <xf numFmtId="177" fontId="9" fillId="0" borderId="1" xfId="2" applyNumberFormat="1" applyFont="1" applyFill="1" applyBorder="1" applyAlignment="1">
      <alignment horizontal="center" vertical="center"/>
    </xf>
    <xf numFmtId="177" fontId="9" fillId="0" borderId="1" xfId="2" applyNumberFormat="1" applyFont="1" applyFill="1" applyBorder="1" applyAlignment="1" applyProtection="1">
      <alignment horizontal="right" vertical="center"/>
    </xf>
    <xf numFmtId="177" fontId="9" fillId="0" borderId="1" xfId="2" applyNumberFormat="1" applyFont="1" applyFill="1" applyBorder="1" applyAlignment="1">
      <alignment horizontal="right" vertical="center"/>
    </xf>
    <xf numFmtId="177" fontId="9" fillId="0" borderId="2" xfId="2" applyNumberFormat="1" applyFont="1" applyFill="1" applyBorder="1" applyAlignment="1">
      <alignment vertical="center"/>
    </xf>
    <xf numFmtId="177" fontId="9" fillId="0" borderId="1" xfId="3" applyNumberFormat="1" applyFont="1" applyFill="1" applyBorder="1" applyAlignment="1" applyProtection="1">
      <alignment horizontal="right" vertical="center"/>
    </xf>
    <xf numFmtId="177" fontId="5" fillId="0" borderId="1" xfId="3" applyNumberFormat="1" applyFont="1" applyFill="1" applyBorder="1"/>
    <xf numFmtId="177" fontId="9" fillId="0" borderId="1" xfId="3" applyNumberFormat="1" applyFont="1" applyFill="1" applyBorder="1" applyAlignment="1" applyProtection="1">
      <alignment horizontal="right" vertical="center" wrapText="1"/>
    </xf>
    <xf numFmtId="177" fontId="9" fillId="0" borderId="9" xfId="3" applyNumberFormat="1" applyFont="1" applyFill="1" applyBorder="1" applyAlignment="1" applyProtection="1">
      <alignment horizontal="right" vertical="center" wrapText="1"/>
    </xf>
    <xf numFmtId="177" fontId="27" fillId="0" borderId="10" xfId="3" applyNumberFormat="1" applyFont="1" applyFill="1" applyBorder="1" applyAlignment="1">
      <alignment vertical="center" wrapText="1"/>
    </xf>
    <xf numFmtId="177" fontId="9" fillId="0" borderId="2" xfId="3" applyNumberFormat="1" applyFont="1" applyFill="1" applyBorder="1" applyAlignment="1" applyProtection="1">
      <alignment horizontal="right" vertical="center" wrapText="1"/>
    </xf>
    <xf numFmtId="177" fontId="9" fillId="0" borderId="1" xfId="3" applyNumberFormat="1" applyFont="1" applyFill="1" applyBorder="1" applyAlignment="1">
      <alignment horizontal="right" vertical="center" wrapText="1"/>
    </xf>
    <xf numFmtId="177" fontId="27" fillId="0" borderId="11" xfId="3" applyNumberFormat="1" applyFont="1" applyFill="1" applyBorder="1" applyAlignment="1">
      <alignment vertical="center" wrapText="1"/>
    </xf>
    <xf numFmtId="177" fontId="9" fillId="0" borderId="9" xfId="3" applyNumberFormat="1" applyFont="1" applyFill="1" applyBorder="1" applyAlignment="1">
      <alignment horizontal="right" vertical="center" wrapText="1"/>
    </xf>
    <xf numFmtId="177" fontId="9" fillId="0" borderId="1" xfId="3" applyNumberFormat="1" applyFont="1" applyFill="1" applyBorder="1" applyAlignment="1" applyProtection="1">
      <alignment horizontal="center" vertical="center" wrapText="1"/>
    </xf>
    <xf numFmtId="177" fontId="9" fillId="0" borderId="1" xfId="3" applyNumberFormat="1" applyFont="1" applyFill="1" applyBorder="1" applyAlignment="1">
      <alignment vertical="center" wrapText="1"/>
    </xf>
    <xf numFmtId="177" fontId="9" fillId="0" borderId="2" xfId="3" applyNumberFormat="1" applyFont="1" applyFill="1" applyBorder="1" applyAlignment="1">
      <alignment horizontal="right" vertical="center" wrapText="1"/>
    </xf>
    <xf numFmtId="178" fontId="0" fillId="0" borderId="1" xfId="0" applyNumberFormat="1" applyBorder="1" applyAlignment="1">
      <alignment horizontal="center" vertical="center"/>
    </xf>
    <xf numFmtId="178" fontId="9" fillId="0" borderId="1" xfId="3" applyNumberFormat="1" applyFont="1" applyFill="1" applyBorder="1" applyAlignment="1" applyProtection="1">
      <alignment horizontal="right" vertical="center"/>
    </xf>
    <xf numFmtId="0" fontId="9" fillId="0" borderId="1" xfId="2" applyFont="1" applyFill="1" applyBorder="1" applyAlignment="1">
      <alignment horizontal="center" vertical="center"/>
    </xf>
    <xf numFmtId="0" fontId="1" fillId="0" borderId="0" xfId="0" applyFont="1" applyAlignment="1">
      <alignment horizontal="center"/>
    </xf>
    <xf numFmtId="0" fontId="10" fillId="0" borderId="1"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49" fontId="10" fillId="0" borderId="3" xfId="3" applyNumberFormat="1" applyFont="1" applyFill="1" applyBorder="1" applyAlignment="1" applyProtection="1">
      <alignment horizontal="center" vertical="center"/>
    </xf>
    <xf numFmtId="49" fontId="10" fillId="0" borderId="10" xfId="3" applyNumberFormat="1" applyFont="1" applyFill="1" applyBorder="1" applyAlignment="1" applyProtection="1">
      <alignment horizontal="center" vertical="center"/>
    </xf>
    <xf numFmtId="0" fontId="10" fillId="0" borderId="1" xfId="3" applyNumberFormat="1" applyFont="1" applyFill="1" applyBorder="1" applyAlignment="1" applyProtection="1">
      <alignment horizontal="center" vertical="center"/>
    </xf>
    <xf numFmtId="49" fontId="8" fillId="0" borderId="0" xfId="3" applyNumberFormat="1" applyFont="1" applyFill="1" applyAlignment="1" applyProtection="1">
      <alignment horizontal="center"/>
    </xf>
    <xf numFmtId="0" fontId="10" fillId="0" borderId="3" xfId="3" applyNumberFormat="1" applyFont="1" applyFill="1" applyBorder="1" applyAlignment="1" applyProtection="1">
      <alignment horizontal="center" vertical="center"/>
    </xf>
    <xf numFmtId="0" fontId="10" fillId="0" borderId="2" xfId="3" applyNumberFormat="1" applyFont="1" applyFill="1" applyBorder="1" applyAlignment="1" applyProtection="1">
      <alignment horizontal="center" vertical="center"/>
    </xf>
    <xf numFmtId="0" fontId="10" fillId="0" borderId="9" xfId="3" applyNumberFormat="1" applyFont="1" applyFill="1" applyBorder="1" applyAlignment="1" applyProtection="1">
      <alignment horizontal="center" vertical="center"/>
    </xf>
    <xf numFmtId="0" fontId="10" fillId="0" borderId="7" xfId="3" applyNumberFormat="1" applyFont="1" applyFill="1" applyBorder="1" applyAlignment="1" applyProtection="1">
      <alignment horizontal="center" vertical="center" wrapText="1"/>
    </xf>
    <xf numFmtId="0" fontId="10" fillId="0" borderId="9" xfId="3" applyNumberFormat="1" applyFont="1" applyFill="1" applyBorder="1" applyAlignment="1" applyProtection="1">
      <alignment horizontal="center" vertical="center" wrapText="1"/>
    </xf>
    <xf numFmtId="0" fontId="10" fillId="0" borderId="11" xfId="3" applyNumberFormat="1" applyFont="1" applyFill="1" applyBorder="1" applyAlignment="1" applyProtection="1">
      <alignment horizontal="center" vertical="center"/>
    </xf>
    <xf numFmtId="0" fontId="10" fillId="0" borderId="1" xfId="3" applyNumberFormat="1" applyFont="1" applyFill="1" applyBorder="1" applyAlignment="1" applyProtection="1">
      <alignment horizontal="center" vertical="center" wrapText="1"/>
    </xf>
    <xf numFmtId="0" fontId="8" fillId="0" borderId="0" xfId="3" applyFont="1" applyFill="1" applyAlignment="1">
      <alignment horizontal="center"/>
    </xf>
    <xf numFmtId="0" fontId="8" fillId="0" borderId="0" xfId="3" applyFont="1" applyFill="1" applyAlignment="1">
      <alignment horizontal="center" vertical="center"/>
    </xf>
    <xf numFmtId="44" fontId="8" fillId="0" borderId="0" xfId="4" applyFont="1" applyFill="1" applyAlignment="1" applyProtection="1">
      <alignment horizontal="center"/>
    </xf>
    <xf numFmtId="0" fontId="10" fillId="0" borderId="2" xfId="3" applyNumberFormat="1" applyFont="1" applyFill="1" applyBorder="1" applyAlignment="1" applyProtection="1">
      <alignment horizontal="center" vertical="center" wrapText="1"/>
    </xf>
    <xf numFmtId="0" fontId="10" fillId="0" borderId="10" xfId="3" applyNumberFormat="1" applyFont="1" applyFill="1" applyBorder="1" applyAlignment="1" applyProtection="1">
      <alignment horizontal="center" vertical="center" wrapText="1"/>
    </xf>
    <xf numFmtId="0" fontId="10" fillId="0" borderId="3"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20" fillId="0"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9" fillId="0" borderId="3" xfId="1" applyNumberFormat="1" applyFont="1" applyFill="1" applyBorder="1" applyAlignment="1" applyProtection="1">
      <alignment horizontal="left" vertical="center" wrapText="1"/>
    </xf>
    <xf numFmtId="0" fontId="9" fillId="0" borderId="6" xfId="1" applyNumberFormat="1" applyFont="1" applyFill="1" applyBorder="1" applyAlignment="1" applyProtection="1">
      <alignment horizontal="left" vertical="center" wrapText="1"/>
    </xf>
    <xf numFmtId="0" fontId="9" fillId="0" borderId="10" xfId="1" applyNumberFormat="1" applyFont="1" applyFill="1" applyBorder="1" applyAlignment="1" applyProtection="1">
      <alignment horizontal="left" vertical="center" wrapText="1"/>
    </xf>
    <xf numFmtId="0" fontId="22" fillId="0" borderId="1" xfId="0" applyFont="1" applyBorder="1" applyAlignment="1">
      <alignment horizontal="center" vertical="center"/>
    </xf>
    <xf numFmtId="0" fontId="23" fillId="0" borderId="3" xfId="0" applyFont="1" applyBorder="1" applyAlignment="1">
      <alignment horizontal="center" vertical="center"/>
    </xf>
    <xf numFmtId="0" fontId="8" fillId="0" borderId="0" xfId="1" applyNumberFormat="1" applyFont="1" applyFill="1" applyAlignment="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wrapText="1"/>
    </xf>
    <xf numFmtId="0" fontId="9" fillId="0" borderId="10" xfId="1" applyNumberFormat="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xf>
    <xf numFmtId="0" fontId="26" fillId="0" borderId="1" xfId="1" applyNumberFormat="1" applyFont="1" applyFill="1" applyBorder="1" applyAlignment="1">
      <alignment horizontal="center" vertical="center" wrapText="1"/>
    </xf>
    <xf numFmtId="0" fontId="21" fillId="0" borderId="0" xfId="1" applyNumberFormat="1" applyFont="1" applyFill="1" applyAlignment="1">
      <alignment horizontal="center" vertical="center" wrapText="1"/>
    </xf>
    <xf numFmtId="0" fontId="7" fillId="0" borderId="3" xfId="1" applyNumberFormat="1" applyFont="1" applyFill="1" applyBorder="1" applyAlignment="1" applyProtection="1">
      <alignment horizontal="left" vertical="center" wrapText="1"/>
    </xf>
    <xf numFmtId="0" fontId="7" fillId="0" borderId="6" xfId="1" applyNumberFormat="1" applyFont="1" applyFill="1" applyBorder="1" applyAlignment="1" applyProtection="1">
      <alignment horizontal="left" vertical="center" wrapText="1"/>
    </xf>
    <xf numFmtId="0" fontId="7" fillId="0" borderId="10" xfId="1" applyNumberFormat="1" applyFont="1" applyFill="1" applyBorder="1" applyAlignment="1" applyProtection="1">
      <alignment horizontal="left" vertical="center" wrapText="1"/>
    </xf>
  </cellXfs>
  <cellStyles count="5">
    <cellStyle name="常规" xfId="0" builtinId="0"/>
    <cellStyle name="常规 2" xfId="1"/>
    <cellStyle name="常规 3" xfId="2"/>
    <cellStyle name="常规 4" xfId="3"/>
    <cellStyle name="货币" xfId="4" builtin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69" t="s">
        <v>0</v>
      </c>
      <c r="B2" s="169"/>
      <c r="C2" s="169"/>
      <c r="D2" s="169"/>
      <c r="E2" s="169"/>
      <c r="F2" s="169"/>
      <c r="G2" s="169"/>
      <c r="H2" s="169"/>
      <c r="I2" s="169"/>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tabSelected="1" workbookViewId="0">
      <selection activeCell="M5" sqref="M5"/>
    </sheetView>
  </sheetViews>
  <sheetFormatPr defaultColWidth="31.125" defaultRowHeight="13.5"/>
  <cols>
    <col min="1" max="1" width="16.25" customWidth="1"/>
    <col min="2" max="2" width="12.875" customWidth="1"/>
    <col min="3" max="3" width="11" customWidth="1"/>
    <col min="4" max="4" width="10" customWidth="1"/>
    <col min="5" max="5" width="11.125" customWidth="1"/>
    <col min="6" max="6" width="14.75" customWidth="1"/>
    <col min="7" max="8" width="9" customWidth="1"/>
    <col min="9" max="9" width="12.75" customWidth="1"/>
    <col min="10" max="10" width="8.875" customWidth="1"/>
    <col min="11" max="11" width="10.5" customWidth="1"/>
    <col min="12" max="255" width="9" customWidth="1"/>
  </cols>
  <sheetData>
    <row r="1" spans="1:11" ht="18" customHeight="1">
      <c r="A1" s="92" t="s">
        <v>461</v>
      </c>
      <c r="B1" s="83"/>
      <c r="C1" s="83"/>
      <c r="D1" s="83"/>
      <c r="E1" s="83"/>
      <c r="F1" s="83"/>
    </row>
    <row r="2" spans="1:11" ht="40.5" customHeight="1">
      <c r="A2" s="191" t="s">
        <v>505</v>
      </c>
      <c r="B2" s="191"/>
      <c r="C2" s="191"/>
      <c r="D2" s="191"/>
      <c r="E2" s="191"/>
      <c r="F2" s="191"/>
      <c r="G2" s="191"/>
      <c r="H2" s="191"/>
      <c r="I2" s="191"/>
      <c r="J2" s="191"/>
      <c r="K2" s="191"/>
    </row>
    <row r="3" spans="1:11" ht="21.75" customHeight="1">
      <c r="A3" s="83"/>
      <c r="B3" s="83"/>
      <c r="C3" s="83"/>
      <c r="D3" s="83"/>
      <c r="E3" s="83"/>
      <c r="F3" s="83"/>
      <c r="K3" t="s">
        <v>410</v>
      </c>
    </row>
    <row r="4" spans="1:11" ht="22.5" customHeight="1">
      <c r="A4" s="190" t="s">
        <v>409</v>
      </c>
      <c r="B4" s="182" t="s">
        <v>316</v>
      </c>
      <c r="C4" s="182" t="s">
        <v>440</v>
      </c>
      <c r="D4" s="182" t="s">
        <v>441</v>
      </c>
      <c r="E4" s="182" t="s">
        <v>442</v>
      </c>
      <c r="F4" s="182" t="s">
        <v>443</v>
      </c>
      <c r="G4" s="182" t="s">
        <v>411</v>
      </c>
      <c r="H4" s="182"/>
      <c r="I4" s="182" t="s">
        <v>446</v>
      </c>
      <c r="J4" s="182" t="s">
        <v>447</v>
      </c>
      <c r="K4" s="182" t="s">
        <v>448</v>
      </c>
    </row>
    <row r="5" spans="1:11" s="84" customFormat="1" ht="57" customHeight="1">
      <c r="A5" s="190"/>
      <c r="B5" s="182"/>
      <c r="C5" s="182"/>
      <c r="D5" s="182"/>
      <c r="E5" s="182"/>
      <c r="F5" s="182"/>
      <c r="G5" s="80" t="s">
        <v>444</v>
      </c>
      <c r="H5" s="80" t="s">
        <v>445</v>
      </c>
      <c r="I5" s="182"/>
      <c r="J5" s="182"/>
      <c r="K5" s="182"/>
    </row>
    <row r="6" spans="1:11" ht="30" customHeight="1">
      <c r="A6" s="168" t="s">
        <v>316</v>
      </c>
      <c r="B6" s="166">
        <v>474.1</v>
      </c>
      <c r="C6" s="166"/>
      <c r="D6" s="166">
        <v>474.1</v>
      </c>
      <c r="E6" s="85"/>
      <c r="F6" s="85"/>
      <c r="G6" s="85"/>
      <c r="H6" s="85"/>
      <c r="I6" s="85"/>
      <c r="J6" s="85"/>
      <c r="K6" s="85"/>
    </row>
    <row r="7" spans="1:11" ht="48" customHeight="1">
      <c r="A7" s="93" t="s">
        <v>408</v>
      </c>
      <c r="B7" s="166">
        <v>8</v>
      </c>
      <c r="C7" s="166"/>
      <c r="D7" s="166">
        <v>8</v>
      </c>
      <c r="E7" s="85"/>
      <c r="F7" s="85"/>
      <c r="G7" s="85"/>
      <c r="H7" s="85"/>
      <c r="I7" s="85"/>
      <c r="J7" s="85"/>
      <c r="K7" s="85"/>
    </row>
    <row r="8" spans="1:11" ht="48" customHeight="1">
      <c r="A8" s="93" t="s">
        <v>407</v>
      </c>
      <c r="B8" s="166">
        <v>466.1</v>
      </c>
      <c r="C8" s="166"/>
      <c r="D8" s="166">
        <v>466.1</v>
      </c>
      <c r="E8" s="85"/>
      <c r="F8" s="85"/>
      <c r="G8" s="85"/>
      <c r="H8" s="85"/>
      <c r="I8" s="85"/>
      <c r="J8" s="85"/>
      <c r="K8" s="85"/>
    </row>
    <row r="9" spans="1:11" ht="49.5" customHeight="1">
      <c r="A9" s="93" t="s">
        <v>406</v>
      </c>
      <c r="B9" s="85"/>
      <c r="C9" s="85"/>
      <c r="D9" s="85"/>
      <c r="E9" s="85"/>
      <c r="F9" s="85"/>
      <c r="G9" s="85"/>
      <c r="H9" s="85"/>
      <c r="I9" s="85"/>
      <c r="J9" s="85"/>
      <c r="K9" s="85"/>
    </row>
    <row r="11" spans="1:11" ht="14.25" customHeight="1"/>
  </sheetData>
  <mergeCells count="11">
    <mergeCell ref="D4:D5"/>
    <mergeCell ref="E4:E5"/>
    <mergeCell ref="A4:A5"/>
    <mergeCell ref="A2:K2"/>
    <mergeCell ref="F4:F5"/>
    <mergeCell ref="G4:H4"/>
    <mergeCell ref="I4:I5"/>
    <mergeCell ref="J4:J5"/>
    <mergeCell ref="K4:K5"/>
    <mergeCell ref="B4:B5"/>
    <mergeCell ref="C4:C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zoomScale="90" zoomScaleNormal="90" workbookViewId="0">
      <selection activeCell="L10" sqref="L10"/>
    </sheetView>
  </sheetViews>
  <sheetFormatPr defaultColWidth="1.125" defaultRowHeight="12.75"/>
  <cols>
    <col min="1" max="1" width="16.375" style="86" customWidth="1"/>
    <col min="2" max="2" width="26.125" style="86" customWidth="1"/>
    <col min="3" max="5" width="19.5" style="86" customWidth="1"/>
    <col min="6" max="6" width="16.25" style="86" customWidth="1"/>
    <col min="7" max="255" width="9" style="86" customWidth="1"/>
    <col min="256" max="16384" width="1.125" style="86"/>
  </cols>
  <sheetData>
    <row r="1" spans="1:6" ht="21" customHeight="1">
      <c r="A1" s="92" t="s">
        <v>462</v>
      </c>
    </row>
    <row r="2" spans="1:6" ht="47.25" customHeight="1">
      <c r="A2" s="197" t="s">
        <v>451</v>
      </c>
      <c r="B2" s="197"/>
      <c r="C2" s="197"/>
      <c r="D2" s="197"/>
      <c r="E2" s="197"/>
      <c r="F2" s="197"/>
    </row>
    <row r="3" spans="1:6" ht="19.5" customHeight="1">
      <c r="A3" s="94"/>
      <c r="B3" s="94"/>
      <c r="C3" s="94"/>
      <c r="D3" s="94"/>
      <c r="E3" s="94"/>
      <c r="F3" s="117" t="s">
        <v>418</v>
      </c>
    </row>
    <row r="4" spans="1:6" ht="36" customHeight="1">
      <c r="A4" s="198" t="s">
        <v>419</v>
      </c>
      <c r="B4" s="198"/>
      <c r="C4" s="198"/>
      <c r="D4" s="95" t="s">
        <v>420</v>
      </c>
      <c r="E4" s="198"/>
      <c r="F4" s="198"/>
    </row>
    <row r="5" spans="1:6" ht="36" customHeight="1">
      <c r="A5" s="198"/>
      <c r="B5" s="198"/>
      <c r="C5" s="198"/>
      <c r="D5" s="95" t="s">
        <v>421</v>
      </c>
      <c r="E5" s="199"/>
      <c r="F5" s="200"/>
    </row>
    <row r="6" spans="1:6" ht="73.5" customHeight="1">
      <c r="A6" s="95" t="s">
        <v>422</v>
      </c>
      <c r="B6" s="192"/>
      <c r="C6" s="193"/>
      <c r="D6" s="193"/>
      <c r="E6" s="193"/>
      <c r="F6" s="194"/>
    </row>
    <row r="7" spans="1:6" ht="26.25" customHeight="1">
      <c r="A7" s="195" t="s">
        <v>423</v>
      </c>
      <c r="B7" s="124" t="s">
        <v>424</v>
      </c>
      <c r="C7" s="124" t="s">
        <v>425</v>
      </c>
      <c r="D7" s="124" t="s">
        <v>426</v>
      </c>
      <c r="E7" s="124" t="s">
        <v>427</v>
      </c>
      <c r="F7" s="124" t="s">
        <v>428</v>
      </c>
    </row>
    <row r="8" spans="1:6" ht="24.95" customHeight="1">
      <c r="A8" s="196"/>
      <c r="B8" s="127"/>
      <c r="C8" s="128"/>
      <c r="D8" s="129"/>
      <c r="E8" s="130"/>
      <c r="F8" s="129"/>
    </row>
    <row r="9" spans="1:6" ht="24.95" customHeight="1">
      <c r="A9" s="196"/>
      <c r="B9" s="127"/>
      <c r="C9" s="128"/>
      <c r="D9" s="129"/>
      <c r="E9" s="125"/>
      <c r="F9" s="129"/>
    </row>
    <row r="10" spans="1:6" ht="24.95" customHeight="1">
      <c r="A10" s="196"/>
      <c r="B10" s="131"/>
      <c r="C10" s="132"/>
      <c r="D10" s="133"/>
      <c r="E10" s="126"/>
      <c r="F10" s="133"/>
    </row>
    <row r="11" spans="1:6" ht="24.95" customHeight="1">
      <c r="A11" s="196"/>
      <c r="B11" s="134"/>
      <c r="C11" s="132"/>
      <c r="D11" s="133"/>
      <c r="E11" s="135"/>
      <c r="F11" s="133"/>
    </row>
    <row r="12" spans="1:6" ht="24.95" customHeight="1">
      <c r="A12" s="196"/>
      <c r="B12" s="131"/>
      <c r="C12" s="132"/>
      <c r="D12" s="133"/>
      <c r="E12" s="135"/>
      <c r="F12" s="133"/>
    </row>
    <row r="13" spans="1:6" ht="24.95" customHeight="1">
      <c r="A13" s="196"/>
      <c r="B13" s="95"/>
      <c r="C13" s="96"/>
      <c r="D13" s="96"/>
      <c r="E13" s="96"/>
      <c r="F13" s="96"/>
    </row>
    <row r="14" spans="1:6" ht="24.95" customHeight="1">
      <c r="A14" s="196"/>
      <c r="B14" s="95"/>
      <c r="C14" s="96"/>
      <c r="D14" s="96"/>
      <c r="E14" s="96"/>
      <c r="F14" s="96"/>
    </row>
    <row r="15" spans="1:6" ht="24.95" customHeight="1">
      <c r="A15" s="196"/>
      <c r="B15" s="95"/>
      <c r="C15" s="96"/>
      <c r="D15" s="96"/>
      <c r="E15" s="96"/>
      <c r="F15" s="96"/>
    </row>
    <row r="16" spans="1:6" ht="24.95" customHeight="1">
      <c r="A16" s="196"/>
      <c r="B16" s="95"/>
      <c r="C16" s="96"/>
      <c r="D16" s="96"/>
      <c r="E16" s="96"/>
      <c r="F16" s="96"/>
    </row>
    <row r="17" spans="1:6">
      <c r="A17" s="87"/>
      <c r="B17" s="88"/>
      <c r="C17" s="89"/>
      <c r="D17" s="89"/>
      <c r="E17" s="89"/>
      <c r="F17" s="88"/>
    </row>
    <row r="18" spans="1:6">
      <c r="A18" s="87"/>
      <c r="B18" s="88"/>
      <c r="C18" s="89"/>
      <c r="D18" s="89"/>
      <c r="E18" s="89"/>
      <c r="F18" s="88"/>
    </row>
    <row r="19" spans="1:6">
      <c r="A19" s="87"/>
      <c r="B19" s="88"/>
      <c r="C19" s="89"/>
      <c r="D19" s="89"/>
      <c r="E19" s="89"/>
      <c r="F19" s="88"/>
    </row>
    <row r="20" spans="1:6">
      <c r="A20" s="87"/>
      <c r="B20" s="88"/>
      <c r="C20" s="89"/>
      <c r="D20" s="89"/>
      <c r="E20" s="89"/>
      <c r="F20" s="88"/>
    </row>
    <row r="21" spans="1:6">
      <c r="A21" s="87"/>
      <c r="B21" s="88"/>
      <c r="C21" s="89"/>
      <c r="D21" s="89"/>
      <c r="E21" s="89"/>
      <c r="F21" s="88"/>
    </row>
    <row r="22" spans="1:6">
      <c r="A22" s="87"/>
      <c r="B22" s="88"/>
      <c r="C22" s="89"/>
      <c r="D22" s="89"/>
      <c r="E22" s="89"/>
      <c r="F22" s="88"/>
    </row>
    <row r="23" spans="1:6">
      <c r="A23" s="87"/>
      <c r="B23" s="88"/>
      <c r="C23" s="89"/>
      <c r="D23" s="89"/>
      <c r="E23" s="89"/>
      <c r="F23" s="88"/>
    </row>
    <row r="24" spans="1:6">
      <c r="A24" s="87"/>
      <c r="B24" s="88"/>
      <c r="C24" s="89"/>
      <c r="D24" s="89"/>
      <c r="E24" s="89"/>
      <c r="F24" s="88"/>
    </row>
    <row r="25" spans="1:6">
      <c r="A25" s="87"/>
      <c r="B25" s="88"/>
      <c r="C25" s="89"/>
      <c r="D25" s="89"/>
      <c r="E25" s="89"/>
      <c r="F25" s="88"/>
    </row>
    <row r="26" spans="1:6">
      <c r="A26" s="87"/>
      <c r="B26" s="88"/>
      <c r="C26" s="89"/>
      <c r="D26" s="89"/>
      <c r="E26" s="89"/>
      <c r="F26" s="88"/>
    </row>
    <row r="27" spans="1:6">
      <c r="A27" s="87"/>
      <c r="B27" s="88"/>
      <c r="C27" s="89"/>
      <c r="D27" s="89"/>
      <c r="E27" s="89"/>
      <c r="F27" s="88"/>
    </row>
    <row r="28" spans="1:6">
      <c r="A28" s="87"/>
      <c r="B28" s="88"/>
      <c r="C28" s="89"/>
      <c r="D28" s="89"/>
      <c r="E28" s="89"/>
      <c r="F28" s="88"/>
    </row>
    <row r="29" spans="1:6">
      <c r="A29" s="87"/>
      <c r="B29" s="88"/>
      <c r="C29" s="89"/>
      <c r="D29" s="89"/>
      <c r="E29" s="89"/>
      <c r="F29" s="88"/>
    </row>
    <row r="30" spans="1:6">
      <c r="A30" s="87"/>
      <c r="B30" s="88"/>
      <c r="C30" s="89"/>
      <c r="D30" s="89"/>
      <c r="E30" s="89"/>
      <c r="F30" s="88"/>
    </row>
    <row r="31" spans="1:6">
      <c r="A31" s="87"/>
      <c r="B31" s="88"/>
      <c r="C31" s="89"/>
      <c r="D31" s="89"/>
      <c r="E31" s="89"/>
      <c r="F31" s="88"/>
    </row>
    <row r="32" spans="1:6">
      <c r="A32" s="87"/>
      <c r="B32" s="88"/>
      <c r="C32" s="89"/>
      <c r="D32" s="89"/>
      <c r="E32" s="89"/>
      <c r="F32" s="88"/>
    </row>
    <row r="33" spans="1:6">
      <c r="A33" s="87"/>
      <c r="B33" s="88"/>
      <c r="C33" s="89"/>
      <c r="D33" s="89"/>
      <c r="E33" s="89"/>
      <c r="F33" s="88"/>
    </row>
    <row r="34" spans="1:6">
      <c r="A34" s="87"/>
      <c r="B34" s="88"/>
      <c r="C34" s="89"/>
      <c r="D34" s="89"/>
      <c r="E34" s="89"/>
      <c r="F34" s="88"/>
    </row>
    <row r="35" spans="1:6">
      <c r="B35" s="90"/>
      <c r="C35" s="91"/>
      <c r="D35" s="91"/>
      <c r="E35" s="91"/>
      <c r="F35" s="90"/>
    </row>
    <row r="36" spans="1:6">
      <c r="B36" s="90"/>
      <c r="C36" s="91"/>
      <c r="D36" s="91"/>
      <c r="E36" s="91"/>
      <c r="F36" s="90"/>
    </row>
    <row r="37" spans="1:6">
      <c r="B37" s="90"/>
      <c r="C37" s="90"/>
      <c r="D37" s="90"/>
      <c r="E37" s="90"/>
      <c r="F37" s="90"/>
    </row>
    <row r="38" spans="1:6">
      <c r="B38" s="90"/>
      <c r="C38" s="90"/>
      <c r="D38" s="90"/>
      <c r="E38" s="90"/>
      <c r="F38" s="90"/>
    </row>
    <row r="39" spans="1:6">
      <c r="B39" s="90"/>
      <c r="C39" s="90"/>
      <c r="D39" s="90"/>
      <c r="E39" s="90"/>
      <c r="F39" s="90"/>
    </row>
    <row r="40" spans="1:6">
      <c r="B40" s="90"/>
      <c r="C40" s="90"/>
      <c r="D40" s="90"/>
      <c r="E40" s="90"/>
      <c r="F40" s="90"/>
    </row>
    <row r="41" spans="1:6">
      <c r="B41" s="90"/>
      <c r="C41" s="90"/>
      <c r="D41" s="90"/>
      <c r="E41" s="90"/>
      <c r="F41" s="90"/>
    </row>
    <row r="42" spans="1:6">
      <c r="B42" s="90"/>
      <c r="C42" s="90"/>
      <c r="D42" s="90"/>
      <c r="E42" s="90"/>
      <c r="F42" s="90"/>
    </row>
    <row r="43" spans="1:6">
      <c r="B43" s="90"/>
      <c r="C43" s="90"/>
      <c r="D43" s="90"/>
      <c r="E43" s="90"/>
      <c r="F43" s="90"/>
    </row>
    <row r="44" spans="1:6">
      <c r="B44" s="90"/>
      <c r="C44" s="90"/>
      <c r="D44" s="90"/>
      <c r="E44" s="90"/>
      <c r="F44" s="90"/>
    </row>
    <row r="45" spans="1:6">
      <c r="B45" s="90"/>
      <c r="C45" s="90"/>
      <c r="D45" s="90"/>
      <c r="E45" s="90"/>
      <c r="F45" s="90"/>
    </row>
    <row r="46" spans="1:6">
      <c r="B46" s="90"/>
      <c r="C46" s="90"/>
      <c r="D46" s="90"/>
      <c r="E46" s="90"/>
      <c r="F46" s="90"/>
    </row>
    <row r="47" spans="1:6">
      <c r="B47" s="90"/>
      <c r="C47" s="90"/>
      <c r="D47" s="90"/>
      <c r="E47" s="90"/>
      <c r="F47" s="90"/>
    </row>
    <row r="48" spans="1:6">
      <c r="B48" s="90"/>
      <c r="C48" s="90"/>
      <c r="D48" s="90"/>
      <c r="E48" s="90"/>
      <c r="F48" s="90"/>
    </row>
    <row r="49" spans="2:6">
      <c r="B49" s="90"/>
      <c r="C49" s="90"/>
      <c r="D49" s="90"/>
      <c r="E49" s="90"/>
      <c r="F49" s="90"/>
    </row>
    <row r="50" spans="2:6">
      <c r="B50" s="90"/>
      <c r="C50" s="90"/>
      <c r="D50" s="90"/>
      <c r="E50" s="90"/>
      <c r="F50" s="90"/>
    </row>
    <row r="51" spans="2:6">
      <c r="B51" s="90"/>
      <c r="C51" s="90"/>
      <c r="D51" s="90"/>
      <c r="E51" s="90"/>
      <c r="F51" s="90"/>
    </row>
    <row r="52" spans="2:6">
      <c r="B52" s="90"/>
      <c r="C52" s="90"/>
      <c r="D52" s="90"/>
      <c r="E52" s="90"/>
      <c r="F52" s="90"/>
    </row>
    <row r="53" spans="2:6">
      <c r="B53" s="90"/>
      <c r="C53" s="90"/>
      <c r="D53" s="90"/>
      <c r="E53" s="90"/>
      <c r="F53" s="90"/>
    </row>
    <row r="54" spans="2:6">
      <c r="B54" s="90"/>
      <c r="C54" s="90"/>
      <c r="D54" s="90"/>
      <c r="E54" s="90"/>
      <c r="F54" s="90"/>
    </row>
    <row r="55" spans="2:6">
      <c r="B55" s="90"/>
      <c r="C55" s="90"/>
      <c r="D55" s="90"/>
      <c r="E55" s="90"/>
      <c r="F55" s="90"/>
    </row>
  </sheetData>
  <mergeCells count="7">
    <mergeCell ref="B6:F6"/>
    <mergeCell ref="A7:A16"/>
    <mergeCell ref="A2:F2"/>
    <mergeCell ref="A4:A5"/>
    <mergeCell ref="B4:C5"/>
    <mergeCell ref="E4:F4"/>
    <mergeCell ref="E5:F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dimension ref="A1:F21"/>
  <sheetViews>
    <sheetView zoomScale="90" zoomScaleNormal="90" workbookViewId="0">
      <selection activeCell="L12" sqref="L12"/>
    </sheetView>
  </sheetViews>
  <sheetFormatPr defaultRowHeight="13.5"/>
  <cols>
    <col min="1" max="1" width="13.375" style="98" customWidth="1"/>
    <col min="2" max="2" width="22.75" style="98" customWidth="1"/>
    <col min="3" max="6" width="13.875" style="98" customWidth="1"/>
    <col min="7" max="16384" width="9" style="98"/>
  </cols>
  <sheetData>
    <row r="1" spans="1:6" ht="18" customHeight="1">
      <c r="A1" s="97" t="s">
        <v>463</v>
      </c>
    </row>
    <row r="2" spans="1:6" ht="38.25" customHeight="1">
      <c r="A2" s="203" t="s">
        <v>436</v>
      </c>
      <c r="B2" s="203"/>
      <c r="C2" s="203"/>
      <c r="D2" s="203"/>
      <c r="E2" s="203"/>
      <c r="F2" s="203"/>
    </row>
    <row r="3" spans="1:6" ht="25.5" customHeight="1">
      <c r="A3" s="99"/>
      <c r="B3" s="94"/>
      <c r="C3" s="94"/>
      <c r="D3" s="94"/>
      <c r="E3" s="94"/>
      <c r="F3" s="100" t="s">
        <v>429</v>
      </c>
    </row>
    <row r="4" spans="1:6" ht="26.25" customHeight="1">
      <c r="A4" s="101" t="s">
        <v>439</v>
      </c>
      <c r="B4" s="201"/>
      <c r="C4" s="201"/>
      <c r="D4" s="201"/>
      <c r="E4" s="102" t="s">
        <v>430</v>
      </c>
      <c r="F4" s="102"/>
    </row>
    <row r="5" spans="1:6" ht="26.25" customHeight="1">
      <c r="A5" s="201" t="s">
        <v>435</v>
      </c>
      <c r="B5" s="201"/>
      <c r="C5" s="201"/>
      <c r="D5" s="201"/>
      <c r="E5" s="102" t="s">
        <v>437</v>
      </c>
      <c r="F5" s="102"/>
    </row>
    <row r="6" spans="1:6" ht="26.25" customHeight="1">
      <c r="A6" s="201"/>
      <c r="B6" s="201"/>
      <c r="C6" s="201"/>
      <c r="D6" s="201"/>
      <c r="E6" s="102" t="s">
        <v>438</v>
      </c>
      <c r="F6" s="102"/>
    </row>
    <row r="7" spans="1:6" ht="39" customHeight="1">
      <c r="A7" s="102" t="s">
        <v>431</v>
      </c>
      <c r="B7" s="204"/>
      <c r="C7" s="205"/>
      <c r="D7" s="205"/>
      <c r="E7" s="205"/>
      <c r="F7" s="206"/>
    </row>
    <row r="8" spans="1:6" ht="39" customHeight="1">
      <c r="A8" s="102" t="s">
        <v>432</v>
      </c>
      <c r="B8" s="201"/>
      <c r="C8" s="201"/>
      <c r="D8" s="201"/>
      <c r="E8" s="201"/>
      <c r="F8" s="201"/>
    </row>
    <row r="9" spans="1:6" ht="39" customHeight="1">
      <c r="A9" s="102" t="s">
        <v>433</v>
      </c>
      <c r="B9" s="201"/>
      <c r="C9" s="201"/>
      <c r="D9" s="201"/>
      <c r="E9" s="201"/>
      <c r="F9" s="201"/>
    </row>
    <row r="10" spans="1:6" ht="21" customHeight="1">
      <c r="A10" s="202" t="s">
        <v>423</v>
      </c>
      <c r="B10" s="102"/>
      <c r="C10" s="102"/>
      <c r="D10" s="102"/>
      <c r="E10" s="102"/>
      <c r="F10" s="102"/>
    </row>
    <row r="11" spans="1:6" ht="18" customHeight="1">
      <c r="A11" s="202"/>
      <c r="B11" s="102"/>
      <c r="C11" s="136"/>
      <c r="D11" s="103"/>
      <c r="E11" s="104"/>
      <c r="F11" s="104"/>
    </row>
    <row r="12" spans="1:6" ht="18" customHeight="1">
      <c r="A12" s="202"/>
      <c r="B12" s="102"/>
      <c r="C12" s="136"/>
      <c r="D12" s="103"/>
      <c r="E12" s="104"/>
      <c r="F12" s="104"/>
    </row>
    <row r="13" spans="1:6" ht="18" customHeight="1">
      <c r="A13" s="202"/>
      <c r="B13" s="102"/>
      <c r="C13" s="136"/>
      <c r="D13" s="103"/>
      <c r="E13" s="104"/>
      <c r="F13" s="104"/>
    </row>
    <row r="14" spans="1:6" ht="18" customHeight="1">
      <c r="A14" s="202"/>
      <c r="B14" s="102"/>
      <c r="C14" s="136"/>
      <c r="D14" s="103"/>
      <c r="E14" s="104"/>
      <c r="F14" s="104"/>
    </row>
    <row r="15" spans="1:6" ht="18" customHeight="1">
      <c r="A15" s="202"/>
      <c r="B15" s="102"/>
      <c r="C15" s="136"/>
      <c r="D15" s="103"/>
      <c r="E15" s="104"/>
      <c r="F15" s="104"/>
    </row>
    <row r="16" spans="1:6" ht="18" customHeight="1">
      <c r="A16" s="202"/>
      <c r="B16" s="102"/>
      <c r="C16" s="102"/>
      <c r="D16" s="103"/>
      <c r="E16" s="104"/>
      <c r="F16" s="104"/>
    </row>
    <row r="17" spans="1:6" ht="18" customHeight="1">
      <c r="A17" s="202"/>
      <c r="B17" s="102"/>
      <c r="C17" s="102"/>
      <c r="D17" s="103"/>
      <c r="E17" s="104"/>
      <c r="F17" s="104"/>
    </row>
    <row r="18" spans="1:6" ht="18" customHeight="1">
      <c r="A18" s="202"/>
      <c r="B18" s="102"/>
      <c r="C18" s="102"/>
      <c r="D18" s="103"/>
      <c r="E18" s="104"/>
      <c r="F18" s="104"/>
    </row>
    <row r="19" spans="1:6" ht="18" customHeight="1">
      <c r="A19" s="202"/>
      <c r="B19" s="102"/>
      <c r="C19" s="102"/>
      <c r="D19" s="103"/>
      <c r="E19" s="104"/>
      <c r="F19" s="104"/>
    </row>
    <row r="20" spans="1:6" ht="18" customHeight="1">
      <c r="A20" s="202"/>
      <c r="B20" s="102"/>
      <c r="C20" s="102"/>
      <c r="D20" s="103"/>
      <c r="E20" s="104"/>
      <c r="F20" s="104"/>
    </row>
    <row r="21" spans="1:6" ht="21" customHeight="1">
      <c r="A21" s="99"/>
      <c r="E21" s="99"/>
    </row>
  </sheetData>
  <mergeCells count="8">
    <mergeCell ref="B9:F9"/>
    <mergeCell ref="A10:A20"/>
    <mergeCell ref="A2:F2"/>
    <mergeCell ref="B4:D4"/>
    <mergeCell ref="A5:A6"/>
    <mergeCell ref="B5:D6"/>
    <mergeCell ref="B7:F7"/>
    <mergeCell ref="B8:F8"/>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M10" sqref="M10"/>
    </sheetView>
  </sheetViews>
  <sheetFormatPr defaultColWidth="6.875" defaultRowHeight="20.100000000000001" customHeight="1"/>
  <cols>
    <col min="1" max="1" width="22.875" style="22" customWidth="1"/>
    <col min="2" max="2" width="19" style="22" customWidth="1"/>
    <col min="3" max="3" width="23.25" style="22" customWidth="1"/>
    <col min="4" max="7" width="19" style="22" customWidth="1"/>
    <col min="8" max="16384" width="6.875" style="23"/>
  </cols>
  <sheetData>
    <row r="1" spans="1:13" s="8" customFormat="1" ht="20.100000000000001" customHeight="1">
      <c r="A1" s="92" t="s">
        <v>452</v>
      </c>
      <c r="B1" s="7"/>
      <c r="C1" s="7"/>
      <c r="D1" s="7"/>
      <c r="E1" s="7"/>
      <c r="F1" s="7"/>
      <c r="G1" s="7"/>
    </row>
    <row r="2" spans="1:13" s="8" customFormat="1" ht="45" customHeight="1">
      <c r="A2" s="171" t="s">
        <v>472</v>
      </c>
      <c r="B2" s="171"/>
      <c r="C2" s="171"/>
      <c r="D2" s="171"/>
      <c r="E2" s="171"/>
      <c r="F2" s="171"/>
      <c r="G2" s="171"/>
    </row>
    <row r="3" spans="1:13" s="8" customFormat="1" ht="20.100000000000001" customHeight="1">
      <c r="A3" s="9"/>
      <c r="B3" s="7"/>
      <c r="C3" s="7"/>
      <c r="D3" s="7"/>
      <c r="E3" s="7"/>
      <c r="F3" s="7"/>
      <c r="G3" s="7"/>
    </row>
    <row r="4" spans="1:13" s="8" customFormat="1" ht="20.100000000000001" customHeight="1">
      <c r="A4" s="10"/>
      <c r="B4" s="11"/>
      <c r="C4" s="11"/>
      <c r="D4" s="11"/>
      <c r="E4" s="11"/>
      <c r="F4" s="11"/>
      <c r="G4" s="12" t="s">
        <v>311</v>
      </c>
    </row>
    <row r="5" spans="1:13" s="8" customFormat="1" ht="20.100000000000001" customHeight="1">
      <c r="A5" s="170" t="s">
        <v>312</v>
      </c>
      <c r="B5" s="170"/>
      <c r="C5" s="170" t="s">
        <v>313</v>
      </c>
      <c r="D5" s="170"/>
      <c r="E5" s="170"/>
      <c r="F5" s="170"/>
      <c r="G5" s="170"/>
    </row>
    <row r="6" spans="1:13" s="8" customFormat="1" ht="45" customHeight="1">
      <c r="A6" s="13" t="s">
        <v>314</v>
      </c>
      <c r="B6" s="13" t="s">
        <v>315</v>
      </c>
      <c r="C6" s="13" t="s">
        <v>314</v>
      </c>
      <c r="D6" s="13" t="s">
        <v>316</v>
      </c>
      <c r="E6" s="13" t="s">
        <v>317</v>
      </c>
      <c r="F6" s="13" t="s">
        <v>318</v>
      </c>
      <c r="G6" s="13" t="s">
        <v>319</v>
      </c>
    </row>
    <row r="7" spans="1:13" s="8" customFormat="1" ht="20.100000000000001" customHeight="1">
      <c r="A7" s="14" t="s">
        <v>320</v>
      </c>
      <c r="B7" s="140">
        <f>SUM(B8:B10)</f>
        <v>4580.3100000000004</v>
      </c>
      <c r="C7" s="141" t="s">
        <v>321</v>
      </c>
      <c r="D7" s="153">
        <f>SUM(E7:G7)</f>
        <v>4580.3100000000004</v>
      </c>
      <c r="E7" s="153">
        <f>SUM(E8:E14)</f>
        <v>4580.3100000000004</v>
      </c>
      <c r="F7" s="137">
        <f>SUM(F8:F14)</f>
        <v>0</v>
      </c>
      <c r="G7" s="137">
        <f>SUM(G8:G14)</f>
        <v>0</v>
      </c>
    </row>
    <row r="8" spans="1:13" s="8" customFormat="1" ht="20.100000000000001" customHeight="1">
      <c r="A8" s="15" t="s">
        <v>322</v>
      </c>
      <c r="B8" s="142">
        <v>4580.3100000000004</v>
      </c>
      <c r="C8" s="143" t="s">
        <v>509</v>
      </c>
      <c r="D8" s="144">
        <f>SUM(E8:G8)</f>
        <v>230.21</v>
      </c>
      <c r="E8" s="145">
        <v>230.21</v>
      </c>
      <c r="F8" s="19"/>
      <c r="G8" s="19"/>
    </row>
    <row r="9" spans="1:13" s="8" customFormat="1" ht="20.100000000000001" customHeight="1">
      <c r="A9" s="15" t="s">
        <v>323</v>
      </c>
      <c r="B9" s="146"/>
      <c r="C9" s="143" t="s">
        <v>510</v>
      </c>
      <c r="D9" s="144">
        <f t="shared" ref="D9:D14" si="0">SUM(E9:G9)</f>
        <v>27.13</v>
      </c>
      <c r="E9" s="145">
        <v>27.13</v>
      </c>
      <c r="F9" s="19"/>
      <c r="G9" s="19"/>
    </row>
    <row r="10" spans="1:13" s="8" customFormat="1" ht="20.100000000000001" customHeight="1">
      <c r="A10" s="16" t="s">
        <v>324</v>
      </c>
      <c r="B10" s="147"/>
      <c r="C10" s="148" t="s">
        <v>511</v>
      </c>
      <c r="D10" s="144">
        <f t="shared" si="0"/>
        <v>4303.7</v>
      </c>
      <c r="E10" s="145">
        <v>4303.7</v>
      </c>
      <c r="F10" s="19"/>
      <c r="G10" s="19"/>
    </row>
    <row r="11" spans="1:13" s="8" customFormat="1" ht="20.100000000000001" customHeight="1">
      <c r="A11" s="17" t="s">
        <v>325</v>
      </c>
      <c r="B11" s="140">
        <f>SUM(B12:B14)</f>
        <v>0</v>
      </c>
      <c r="C11" s="143" t="s">
        <v>473</v>
      </c>
      <c r="D11" s="144">
        <f t="shared" si="0"/>
        <v>19.27</v>
      </c>
      <c r="E11" s="145">
        <v>19.27</v>
      </c>
      <c r="F11" s="19"/>
      <c r="G11" s="19"/>
    </row>
    <row r="12" spans="1:13" s="8" customFormat="1" ht="20.100000000000001" customHeight="1">
      <c r="A12" s="16" t="s">
        <v>322</v>
      </c>
      <c r="B12" s="142"/>
      <c r="C12" s="143"/>
      <c r="D12" s="144"/>
      <c r="E12" s="145"/>
      <c r="F12" s="19"/>
      <c r="G12" s="19"/>
    </row>
    <row r="13" spans="1:13" s="8" customFormat="1" ht="20.100000000000001" customHeight="1">
      <c r="A13" s="16" t="s">
        <v>323</v>
      </c>
      <c r="B13" s="146"/>
      <c r="C13" s="149"/>
      <c r="D13" s="144">
        <f t="shared" si="0"/>
        <v>0</v>
      </c>
      <c r="E13" s="144"/>
      <c r="F13" s="19"/>
      <c r="G13" s="19"/>
    </row>
    <row r="14" spans="1:13" s="8" customFormat="1" ht="20.100000000000001" customHeight="1">
      <c r="A14" s="15" t="s">
        <v>324</v>
      </c>
      <c r="B14" s="147"/>
      <c r="C14" s="149"/>
      <c r="D14" s="144">
        <f t="shared" si="0"/>
        <v>0</v>
      </c>
      <c r="E14" s="144"/>
      <c r="F14" s="19"/>
      <c r="G14" s="19"/>
      <c r="M14" s="18"/>
    </row>
    <row r="15" spans="1:13" s="8" customFormat="1" ht="20.100000000000001" customHeight="1">
      <c r="A15" s="17"/>
      <c r="B15" s="150"/>
      <c r="C15" s="148"/>
      <c r="D15" s="144"/>
      <c r="E15" s="144"/>
      <c r="F15" s="19"/>
      <c r="G15" s="19"/>
    </row>
    <row r="16" spans="1:13" s="8" customFormat="1" ht="20.100000000000001" customHeight="1">
      <c r="A16" s="17"/>
      <c r="B16" s="150"/>
      <c r="C16" s="150" t="s">
        <v>326</v>
      </c>
      <c r="D16" s="151">
        <f>E16+F16+G16</f>
        <v>0</v>
      </c>
      <c r="E16" s="152">
        <f>B8+B12-E7</f>
        <v>0</v>
      </c>
      <c r="F16" s="20">
        <f>B9+B13-F7</f>
        <v>0</v>
      </c>
      <c r="G16" s="20">
        <f>B10+B14-G7</f>
        <v>0</v>
      </c>
    </row>
    <row r="17" spans="1:7" s="8" customFormat="1" ht="20.100000000000001" customHeight="1">
      <c r="A17" s="17"/>
      <c r="B17" s="150"/>
      <c r="C17" s="150"/>
      <c r="D17" s="152"/>
      <c r="E17" s="152"/>
      <c r="F17" s="20"/>
      <c r="G17" s="20"/>
    </row>
    <row r="18" spans="1:7" s="8" customFormat="1" ht="20.100000000000001" customHeight="1">
      <c r="A18" s="17" t="s">
        <v>327</v>
      </c>
      <c r="B18" s="150">
        <f>SUM(B7,B11)</f>
        <v>4580.3100000000004</v>
      </c>
      <c r="C18" s="150" t="s">
        <v>328</v>
      </c>
      <c r="D18" s="152">
        <f>SUM(E18:G18)</f>
        <v>4580.3100000000004</v>
      </c>
      <c r="E18" s="152">
        <f>SUM(E7,E16)</f>
        <v>4580.3100000000004</v>
      </c>
      <c r="F18" s="20">
        <f>SUM(F7,F16)</f>
        <v>0</v>
      </c>
      <c r="G18" s="20">
        <f>SUM(G7,G16)</f>
        <v>0</v>
      </c>
    </row>
    <row r="19" spans="1:7" ht="20.100000000000001" customHeight="1">
      <c r="A19" s="21"/>
      <c r="B19" s="21"/>
      <c r="C19" s="21"/>
      <c r="D19" s="21"/>
      <c r="E19" s="21"/>
      <c r="F19" s="21"/>
    </row>
  </sheetData>
  <mergeCells count="3">
    <mergeCell ref="A5:B5"/>
    <mergeCell ref="C5:G5"/>
    <mergeCell ref="A2:G2"/>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showGridLines="0" showZeros="0" topLeftCell="A4" workbookViewId="0">
      <selection activeCell="F22" sqref="F22"/>
    </sheetView>
  </sheetViews>
  <sheetFormatPr defaultColWidth="23.625" defaultRowHeight="12.75" customHeight="1"/>
  <cols>
    <col min="1" max="1" width="10.25" style="112" customWidth="1"/>
    <col min="2" max="2" width="36.25" style="112" customWidth="1"/>
    <col min="3" max="3" width="28.875" style="25" customWidth="1"/>
    <col min="4" max="4" width="20.5" style="25" customWidth="1"/>
    <col min="5" max="5" width="23.875" style="25" customWidth="1"/>
    <col min="6" max="251" width="6.875" style="25" customWidth="1"/>
    <col min="252" max="16384" width="23.625" style="25"/>
  </cols>
  <sheetData>
    <row r="1" spans="1:9" ht="20.100000000000001" customHeight="1">
      <c r="A1" s="106" t="s">
        <v>453</v>
      </c>
    </row>
    <row r="2" spans="1:9" ht="36" customHeight="1">
      <c r="A2" s="175" t="s">
        <v>474</v>
      </c>
      <c r="B2" s="175"/>
      <c r="C2" s="175"/>
      <c r="D2" s="175"/>
      <c r="E2" s="175"/>
    </row>
    <row r="3" spans="1:9" ht="20.100000000000001" customHeight="1">
      <c r="A3" s="107"/>
      <c r="B3" s="113"/>
      <c r="C3" s="26"/>
      <c r="D3" s="26"/>
      <c r="E3" s="26"/>
    </row>
    <row r="4" spans="1:9" ht="20.100000000000001" customHeight="1">
      <c r="A4" s="108"/>
      <c r="B4" s="114"/>
      <c r="C4" s="29"/>
      <c r="D4" s="29"/>
      <c r="E4" s="30" t="s">
        <v>311</v>
      </c>
    </row>
    <row r="5" spans="1:9" ht="20.100000000000001" customHeight="1">
      <c r="A5" s="174" t="s">
        <v>329</v>
      </c>
      <c r="B5" s="174"/>
      <c r="C5" s="174" t="s">
        <v>415</v>
      </c>
      <c r="D5" s="174"/>
      <c r="E5" s="174"/>
    </row>
    <row r="6" spans="1:9" ht="20.100000000000001" customHeight="1">
      <c r="A6" s="109" t="s">
        <v>330</v>
      </c>
      <c r="B6" s="109" t="s">
        <v>331</v>
      </c>
      <c r="C6" s="31" t="s">
        <v>332</v>
      </c>
      <c r="D6" s="31" t="s">
        <v>333</v>
      </c>
      <c r="E6" s="31" t="s">
        <v>334</v>
      </c>
    </row>
    <row r="7" spans="1:9" ht="20.100000000000001" customHeight="1">
      <c r="A7" s="172" t="s">
        <v>449</v>
      </c>
      <c r="B7" s="173"/>
      <c r="C7" s="154">
        <f xml:space="preserve">  C8+C19+C22+C30</f>
        <v>4580.3100000000004</v>
      </c>
      <c r="D7" s="154">
        <f xml:space="preserve">  D8+D19+D22+D30</f>
        <v>580.30999999999995</v>
      </c>
      <c r="E7" s="154">
        <f xml:space="preserve">  E8+E19+E22+E30</f>
        <v>4000</v>
      </c>
    </row>
    <row r="8" spans="1:9" ht="20.100000000000001" customHeight="1">
      <c r="A8" s="120">
        <v>208</v>
      </c>
      <c r="B8" s="43" t="s">
        <v>468</v>
      </c>
      <c r="C8" s="154">
        <f t="shared" ref="C8:C31" si="0">SUM(D8:E8)</f>
        <v>230.20999999999998</v>
      </c>
      <c r="D8" s="154">
        <f>D9+D14+D17</f>
        <v>230.20999999999998</v>
      </c>
      <c r="E8" s="154"/>
    </row>
    <row r="9" spans="1:9" ht="20.100000000000001" customHeight="1">
      <c r="A9" s="120">
        <v>20805</v>
      </c>
      <c r="B9" s="43" t="s">
        <v>475</v>
      </c>
      <c r="C9" s="154">
        <f t="shared" si="0"/>
        <v>149.97</v>
      </c>
      <c r="D9" s="154">
        <f>SUM(D10:D13)</f>
        <v>149.97</v>
      </c>
      <c r="E9" s="154"/>
    </row>
    <row r="10" spans="1:9" ht="20.100000000000001" customHeight="1">
      <c r="A10" s="120">
        <v>2080501</v>
      </c>
      <c r="B10" s="43" t="s">
        <v>476</v>
      </c>
      <c r="C10" s="154">
        <f t="shared" si="0"/>
        <v>12.17</v>
      </c>
      <c r="D10" s="154">
        <v>12.17</v>
      </c>
      <c r="E10" s="154"/>
    </row>
    <row r="11" spans="1:9" ht="20.100000000000001" customHeight="1">
      <c r="A11" s="120">
        <v>2080505</v>
      </c>
      <c r="B11" s="43" t="s">
        <v>477</v>
      </c>
      <c r="C11" s="154">
        <f t="shared" si="0"/>
        <v>25.6</v>
      </c>
      <c r="D11" s="154">
        <v>25.6</v>
      </c>
      <c r="E11" s="154"/>
    </row>
    <row r="12" spans="1:9" ht="20.100000000000001" customHeight="1">
      <c r="A12" s="120">
        <v>2080506</v>
      </c>
      <c r="B12" s="43" t="s">
        <v>478</v>
      </c>
      <c r="C12" s="154">
        <f t="shared" si="0"/>
        <v>16.29</v>
      </c>
      <c r="D12" s="154">
        <v>16.29</v>
      </c>
      <c r="E12" s="154"/>
    </row>
    <row r="13" spans="1:9" ht="20.100000000000001" customHeight="1">
      <c r="A13" s="120">
        <v>2080599</v>
      </c>
      <c r="B13" s="43" t="s">
        <v>479</v>
      </c>
      <c r="C13" s="154">
        <f t="shared" si="0"/>
        <v>95.91</v>
      </c>
      <c r="D13" s="154">
        <v>95.91</v>
      </c>
      <c r="E13" s="154"/>
    </row>
    <row r="14" spans="1:9" ht="20.100000000000001" customHeight="1">
      <c r="A14" s="120">
        <v>20808</v>
      </c>
      <c r="B14" s="43" t="s">
        <v>480</v>
      </c>
      <c r="C14" s="154">
        <f t="shared" si="0"/>
        <v>44.57</v>
      </c>
      <c r="D14" s="154">
        <f>SUM(D15:D16)</f>
        <v>44.57</v>
      </c>
      <c r="E14" s="154"/>
    </row>
    <row r="15" spans="1:9" ht="20.100000000000001" customHeight="1">
      <c r="A15" s="120">
        <v>2080801</v>
      </c>
      <c r="B15" s="43" t="s">
        <v>481</v>
      </c>
      <c r="C15" s="154">
        <f t="shared" si="0"/>
        <v>5.57</v>
      </c>
      <c r="D15" s="154">
        <v>5.57</v>
      </c>
      <c r="E15" s="154"/>
      <c r="I15" s="122"/>
    </row>
    <row r="16" spans="1:9" ht="20.100000000000001" customHeight="1">
      <c r="A16" s="120">
        <v>2080899</v>
      </c>
      <c r="B16" s="43" t="s">
        <v>482</v>
      </c>
      <c r="C16" s="154">
        <f t="shared" si="0"/>
        <v>39</v>
      </c>
      <c r="D16" s="154">
        <v>39</v>
      </c>
      <c r="E16" s="154"/>
    </row>
    <row r="17" spans="1:5" ht="20.100000000000001" customHeight="1">
      <c r="A17" s="120">
        <v>20899</v>
      </c>
      <c r="B17" s="43" t="s">
        <v>483</v>
      </c>
      <c r="C17" s="154">
        <f t="shared" si="0"/>
        <v>35.67</v>
      </c>
      <c r="D17" s="154">
        <f>SUM(D18)</f>
        <v>35.67</v>
      </c>
      <c r="E17" s="154"/>
    </row>
    <row r="18" spans="1:5" ht="20.100000000000001" customHeight="1">
      <c r="A18" s="120">
        <v>2089999</v>
      </c>
      <c r="B18" s="43" t="s">
        <v>484</v>
      </c>
      <c r="C18" s="154">
        <f t="shared" si="0"/>
        <v>35.67</v>
      </c>
      <c r="D18" s="154">
        <v>35.67</v>
      </c>
      <c r="E18" s="154"/>
    </row>
    <row r="19" spans="1:5" ht="20.100000000000001" customHeight="1">
      <c r="A19" s="120">
        <v>210</v>
      </c>
      <c r="B19" s="44" t="s">
        <v>485</v>
      </c>
      <c r="C19" s="154">
        <f t="shared" si="0"/>
        <v>27.13</v>
      </c>
      <c r="D19" s="154">
        <f>SUM(D20)</f>
        <v>27.13</v>
      </c>
      <c r="E19" s="154"/>
    </row>
    <row r="20" spans="1:5" ht="20.100000000000001" customHeight="1">
      <c r="A20" s="120">
        <v>21011</v>
      </c>
      <c r="B20" s="44" t="s">
        <v>486</v>
      </c>
      <c r="C20" s="154">
        <f t="shared" si="0"/>
        <v>27.13</v>
      </c>
      <c r="D20" s="154">
        <f>SUM(D21:D21)</f>
        <v>27.13</v>
      </c>
      <c r="E20" s="154"/>
    </row>
    <row r="21" spans="1:5" ht="20.100000000000001" customHeight="1">
      <c r="A21" s="120">
        <v>2101101</v>
      </c>
      <c r="B21" s="44" t="s">
        <v>487</v>
      </c>
      <c r="C21" s="154">
        <f t="shared" si="0"/>
        <v>27.13</v>
      </c>
      <c r="D21" s="154">
        <v>27.13</v>
      </c>
      <c r="E21" s="154"/>
    </row>
    <row r="22" spans="1:5" ht="20.100000000000001" customHeight="1">
      <c r="A22" s="120">
        <v>215</v>
      </c>
      <c r="B22" s="43" t="s">
        <v>488</v>
      </c>
      <c r="C22" s="154">
        <f t="shared" si="0"/>
        <v>4303.7</v>
      </c>
      <c r="D22" s="154">
        <f>D23+D25+D28</f>
        <v>303.7</v>
      </c>
      <c r="E22" s="154">
        <f>E23+E25+E28</f>
        <v>4000</v>
      </c>
    </row>
    <row r="23" spans="1:5" ht="20.100000000000001" customHeight="1">
      <c r="A23" s="120">
        <v>21502</v>
      </c>
      <c r="B23" s="43" t="s">
        <v>506</v>
      </c>
      <c r="C23" s="154">
        <v>1000</v>
      </c>
      <c r="D23" s="154">
        <f>SUM(D24)</f>
        <v>0</v>
      </c>
      <c r="E23" s="154">
        <f>SUM(E24)</f>
        <v>1000</v>
      </c>
    </row>
    <row r="24" spans="1:5" ht="20.100000000000001" customHeight="1">
      <c r="A24" s="120">
        <v>2150299</v>
      </c>
      <c r="B24" s="43" t="s">
        <v>507</v>
      </c>
      <c r="C24" s="154">
        <v>1000</v>
      </c>
      <c r="D24" s="154"/>
      <c r="E24" s="154">
        <v>1000</v>
      </c>
    </row>
    <row r="25" spans="1:5" ht="20.100000000000001" customHeight="1">
      <c r="A25" s="120">
        <v>21505</v>
      </c>
      <c r="B25" s="43" t="s">
        <v>489</v>
      </c>
      <c r="C25" s="154">
        <f t="shared" si="0"/>
        <v>2103.6999999999998</v>
      </c>
      <c r="D25" s="154">
        <f>SUM(D26:D27)</f>
        <v>303.7</v>
      </c>
      <c r="E25" s="154">
        <f>SUM(E26:E27)</f>
        <v>1800</v>
      </c>
    </row>
    <row r="26" spans="1:5" ht="20.100000000000001" customHeight="1">
      <c r="A26" s="120">
        <v>2150501</v>
      </c>
      <c r="B26" s="43" t="s">
        <v>467</v>
      </c>
      <c r="C26" s="154">
        <f>SUM(D26:D26)</f>
        <v>303.7</v>
      </c>
      <c r="D26" s="154">
        <v>303.7</v>
      </c>
      <c r="E26" s="155"/>
    </row>
    <row r="27" spans="1:5" ht="20.100000000000001" customHeight="1">
      <c r="A27" s="120">
        <v>2150517</v>
      </c>
      <c r="B27" s="43" t="s">
        <v>508</v>
      </c>
      <c r="C27" s="154">
        <f t="shared" si="0"/>
        <v>1800</v>
      </c>
      <c r="D27" s="154"/>
      <c r="E27" s="154">
        <v>1800</v>
      </c>
    </row>
    <row r="28" spans="1:5" ht="20.100000000000001" customHeight="1">
      <c r="A28" s="120">
        <v>21508</v>
      </c>
      <c r="B28" s="43" t="s">
        <v>490</v>
      </c>
      <c r="C28" s="154">
        <f t="shared" si="0"/>
        <v>1200</v>
      </c>
      <c r="D28" s="154">
        <f>SUM(D29)</f>
        <v>0</v>
      </c>
      <c r="E28" s="154">
        <f>SUM(E29)</f>
        <v>1200</v>
      </c>
    </row>
    <row r="29" spans="1:5" ht="20.100000000000001" customHeight="1">
      <c r="A29" s="120">
        <v>2150899</v>
      </c>
      <c r="B29" s="43" t="s">
        <v>491</v>
      </c>
      <c r="C29" s="154">
        <f t="shared" si="0"/>
        <v>1200</v>
      </c>
      <c r="D29" s="154"/>
      <c r="E29" s="154">
        <v>1200</v>
      </c>
    </row>
    <row r="30" spans="1:5" ht="20.100000000000001" customHeight="1">
      <c r="A30" s="120">
        <v>221</v>
      </c>
      <c r="B30" s="44" t="s">
        <v>492</v>
      </c>
      <c r="C30" s="154">
        <f t="shared" si="0"/>
        <v>19.27</v>
      </c>
      <c r="D30" s="154">
        <f>SUM(D31)</f>
        <v>19.27</v>
      </c>
      <c r="E30" s="154">
        <f>SUM(E31)</f>
        <v>0</v>
      </c>
    </row>
    <row r="31" spans="1:5" ht="20.100000000000001" customHeight="1">
      <c r="A31" s="120">
        <v>22102</v>
      </c>
      <c r="B31" s="44" t="s">
        <v>493</v>
      </c>
      <c r="C31" s="154">
        <f t="shared" si="0"/>
        <v>19.27</v>
      </c>
      <c r="D31" s="154">
        <f>SUM(D32)</f>
        <v>19.27</v>
      </c>
      <c r="E31" s="154">
        <f>SUM(E32)</f>
        <v>0</v>
      </c>
    </row>
    <row r="32" spans="1:5" ht="20.100000000000001" customHeight="1">
      <c r="A32" s="120">
        <v>2210201</v>
      </c>
      <c r="B32" s="44" t="s">
        <v>494</v>
      </c>
      <c r="C32" s="154">
        <f>SUM(D32:E32)</f>
        <v>19.27</v>
      </c>
      <c r="D32" s="154">
        <v>19.27</v>
      </c>
      <c r="E32" s="154"/>
    </row>
    <row r="33" spans="1:5" ht="20.100000000000001" customHeight="1">
      <c r="A33" s="110" t="s">
        <v>465</v>
      </c>
      <c r="B33" s="111"/>
      <c r="C33" s="32"/>
      <c r="D33" s="32"/>
      <c r="E33" s="32"/>
    </row>
    <row r="34" spans="1:5" ht="12.75" customHeight="1">
      <c r="A34" s="111"/>
      <c r="B34" s="111"/>
      <c r="C34" s="32"/>
      <c r="D34" s="32"/>
      <c r="E34" s="32"/>
    </row>
    <row r="35" spans="1:5" ht="12.75" customHeight="1">
      <c r="A35" s="111"/>
      <c r="B35" s="111"/>
      <c r="C35" s="32"/>
      <c r="D35" s="32"/>
      <c r="E35" s="32"/>
    </row>
    <row r="36" spans="1:5" ht="12.75" customHeight="1">
      <c r="A36" s="111"/>
      <c r="B36" s="111"/>
      <c r="C36" s="32"/>
      <c r="D36" s="32"/>
      <c r="E36" s="32"/>
    </row>
    <row r="37" spans="1:5" ht="12.75" customHeight="1">
      <c r="A37" s="111"/>
      <c r="B37" s="111"/>
      <c r="D37" s="32"/>
      <c r="E37" s="32"/>
    </row>
    <row r="38" spans="1:5" ht="12.75" customHeight="1">
      <c r="A38" s="111"/>
      <c r="B38" s="111"/>
      <c r="D38" s="32"/>
      <c r="E38" s="32"/>
    </row>
    <row r="39" spans="1:5" s="32" customFormat="1" ht="12.75" customHeight="1">
      <c r="A39" s="111"/>
      <c r="B39" s="111"/>
    </row>
    <row r="40" spans="1:5" ht="12.75" customHeight="1">
      <c r="A40" s="111"/>
      <c r="B40" s="111"/>
    </row>
    <row r="41" spans="1:5" ht="12.75" customHeight="1">
      <c r="A41" s="111"/>
      <c r="B41" s="111"/>
      <c r="D41" s="32"/>
    </row>
    <row r="42" spans="1:5" ht="12.75" customHeight="1">
      <c r="A42" s="111"/>
      <c r="B42" s="111"/>
    </row>
    <row r="43" spans="1:5" ht="12.75" customHeight="1">
      <c r="A43" s="111"/>
      <c r="B43" s="111"/>
    </row>
    <row r="44" spans="1:5" ht="12.75" customHeight="1">
      <c r="B44" s="111"/>
      <c r="C44" s="32"/>
    </row>
    <row r="46" spans="1:5" ht="12.75" customHeight="1">
      <c r="A46" s="111"/>
    </row>
    <row r="48" spans="1:5" ht="12.75" customHeight="1">
      <c r="B48" s="111"/>
    </row>
    <row r="49" spans="2:2" ht="12.75" customHeight="1">
      <c r="B49" s="111"/>
    </row>
  </sheetData>
  <mergeCells count="4">
    <mergeCell ref="A7:B7"/>
    <mergeCell ref="A5:B5"/>
    <mergeCell ref="C5:E5"/>
    <mergeCell ref="A2:E2"/>
  </mergeCells>
  <phoneticPr fontId="2" type="noConversion"/>
  <printOptions horizontalCentered="1"/>
  <pageMargins left="0.47244094488188981" right="0.47244094488188981" top="0.98425196850393704" bottom="0.98425196850393704" header="0.51181102362204722" footer="0.51181102362204722"/>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N35"/>
  <sheetViews>
    <sheetView showGridLines="0" showZeros="0" topLeftCell="A4" workbookViewId="0">
      <selection activeCell="D9" sqref="D9:D18"/>
    </sheetView>
  </sheetViews>
  <sheetFormatPr defaultColWidth="6.875" defaultRowHeight="20.100000000000001" customHeight="1"/>
  <cols>
    <col min="1" max="1" width="14.5" style="25" customWidth="1"/>
    <col min="2" max="2" width="33.375" style="25" customWidth="1"/>
    <col min="3" max="5" width="20.625" style="25" customWidth="1"/>
    <col min="6" max="16384" width="6.875" style="25"/>
  </cols>
  <sheetData>
    <row r="1" spans="1:9" ht="20.100000000000001" customHeight="1">
      <c r="A1" s="24" t="s">
        <v>455</v>
      </c>
      <c r="E1" s="33"/>
    </row>
    <row r="2" spans="1:9" ht="44.25" customHeight="1">
      <c r="A2" s="121" t="s">
        <v>499</v>
      </c>
      <c r="B2" s="121"/>
      <c r="C2" s="121"/>
      <c r="D2" s="121"/>
      <c r="E2" s="121"/>
    </row>
    <row r="3" spans="1:9" ht="20.100000000000001" customHeight="1">
      <c r="A3" s="34"/>
      <c r="B3" s="34"/>
      <c r="C3" s="34"/>
      <c r="D3" s="34"/>
      <c r="E3" s="34"/>
    </row>
    <row r="4" spans="1:9" s="36" customFormat="1" ht="20.100000000000001" customHeight="1">
      <c r="A4" s="28"/>
      <c r="B4" s="29"/>
      <c r="C4" s="29"/>
      <c r="D4" s="29"/>
      <c r="E4" s="35" t="s">
        <v>311</v>
      </c>
    </row>
    <row r="5" spans="1:9" s="36" customFormat="1" ht="20.100000000000001" customHeight="1">
      <c r="A5" s="174" t="s">
        <v>335</v>
      </c>
      <c r="B5" s="174"/>
      <c r="C5" s="174" t="s">
        <v>416</v>
      </c>
      <c r="D5" s="174"/>
      <c r="E5" s="174"/>
    </row>
    <row r="6" spans="1:9" s="36" customFormat="1" ht="20.100000000000001" customHeight="1">
      <c r="A6" s="37" t="s">
        <v>330</v>
      </c>
      <c r="B6" s="37" t="s">
        <v>331</v>
      </c>
      <c r="C6" s="37" t="s">
        <v>316</v>
      </c>
      <c r="D6" s="37" t="s">
        <v>336</v>
      </c>
      <c r="E6" s="37" t="s">
        <v>337</v>
      </c>
    </row>
    <row r="7" spans="1:9" s="36" customFormat="1" ht="20.100000000000001" customHeight="1">
      <c r="A7" s="172" t="s">
        <v>450</v>
      </c>
      <c r="B7" s="173"/>
      <c r="C7" s="38">
        <f>SUM(C8,C19,C29)</f>
        <v>580.30999999999995</v>
      </c>
      <c r="D7" s="38">
        <f>SUM(D8,D19,D29)</f>
        <v>522.48</v>
      </c>
      <c r="E7" s="38">
        <f>SUM(E8,E19,E29)</f>
        <v>57.83</v>
      </c>
      <c r="H7" s="39"/>
    </row>
    <row r="8" spans="1:9" s="36" customFormat="1" ht="20.100000000000001" customHeight="1">
      <c r="A8" s="40" t="s">
        <v>338</v>
      </c>
      <c r="B8" s="41" t="s">
        <v>339</v>
      </c>
      <c r="C8" s="38">
        <f>SUM(D8:E8)</f>
        <v>335.44</v>
      </c>
      <c r="D8" s="42">
        <f>SUM(D9:D18)</f>
        <v>335.44</v>
      </c>
      <c r="E8" s="42">
        <f>SUM(E9:E18)</f>
        <v>0</v>
      </c>
    </row>
    <row r="9" spans="1:9" s="36" customFormat="1" ht="20.100000000000001" customHeight="1">
      <c r="A9" s="40" t="s">
        <v>340</v>
      </c>
      <c r="B9" s="41" t="s">
        <v>341</v>
      </c>
      <c r="C9" s="38">
        <f>SUM(D9:E9)</f>
        <v>84.79</v>
      </c>
      <c r="D9" s="38">
        <v>84.79</v>
      </c>
      <c r="E9" s="38"/>
      <c r="F9" s="39"/>
      <c r="I9" s="39"/>
    </row>
    <row r="10" spans="1:9" s="36" customFormat="1" ht="20.100000000000001" customHeight="1">
      <c r="A10" s="40" t="s">
        <v>342</v>
      </c>
      <c r="B10" s="41" t="s">
        <v>343</v>
      </c>
      <c r="C10" s="38">
        <f t="shared" ref="C10:C33" si="0">SUM(D10:E10)</f>
        <v>63.69</v>
      </c>
      <c r="D10" s="38">
        <v>63.69</v>
      </c>
      <c r="E10" s="38"/>
      <c r="F10" s="39"/>
    </row>
    <row r="11" spans="1:9" s="36" customFormat="1" ht="20.100000000000001" customHeight="1">
      <c r="A11" s="40" t="s">
        <v>344</v>
      </c>
      <c r="B11" s="41" t="s">
        <v>345</v>
      </c>
      <c r="C11" s="38">
        <f t="shared" si="0"/>
        <v>67.05</v>
      </c>
      <c r="D11" s="28">
        <v>67.05</v>
      </c>
      <c r="E11" s="38"/>
      <c r="F11" s="39"/>
    </row>
    <row r="12" spans="1:9" s="36" customFormat="1" ht="20.100000000000001" customHeight="1">
      <c r="A12" s="40" t="s">
        <v>346</v>
      </c>
      <c r="B12" s="41" t="s">
        <v>347</v>
      </c>
      <c r="C12" s="38">
        <f t="shared" si="0"/>
        <v>25.6</v>
      </c>
      <c r="D12" s="38">
        <v>25.6</v>
      </c>
      <c r="E12" s="38"/>
      <c r="F12" s="39"/>
      <c r="H12" s="39"/>
    </row>
    <row r="13" spans="1:9" s="36" customFormat="1" ht="20.100000000000001" customHeight="1">
      <c r="A13" s="40" t="s">
        <v>348</v>
      </c>
      <c r="B13" s="41" t="s">
        <v>349</v>
      </c>
      <c r="C13" s="38">
        <f t="shared" si="0"/>
        <v>16.29</v>
      </c>
      <c r="D13" s="38">
        <v>16.29</v>
      </c>
      <c r="E13" s="38"/>
      <c r="F13" s="39"/>
      <c r="I13" s="39"/>
    </row>
    <row r="14" spans="1:9" s="36" customFormat="1" ht="20.100000000000001" customHeight="1">
      <c r="A14" s="40" t="s">
        <v>350</v>
      </c>
      <c r="B14" s="41" t="s">
        <v>351</v>
      </c>
      <c r="C14" s="38">
        <f t="shared" si="0"/>
        <v>15.25</v>
      </c>
      <c r="D14" s="38">
        <v>15.25</v>
      </c>
      <c r="E14" s="38"/>
      <c r="F14" s="39"/>
      <c r="I14" s="39"/>
    </row>
    <row r="15" spans="1:9" s="36" customFormat="1" ht="20.100000000000001" customHeight="1">
      <c r="A15" s="40" t="s">
        <v>352</v>
      </c>
      <c r="B15" s="41" t="s">
        <v>353</v>
      </c>
      <c r="C15" s="38">
        <f t="shared" si="0"/>
        <v>1.29</v>
      </c>
      <c r="D15" s="38">
        <v>1.29</v>
      </c>
      <c r="E15" s="38"/>
      <c r="F15" s="39"/>
      <c r="I15" s="39"/>
    </row>
    <row r="16" spans="1:9" s="36" customFormat="1" ht="20.100000000000001" customHeight="1">
      <c r="A16" s="40" t="s">
        <v>354</v>
      </c>
      <c r="B16" s="41" t="s">
        <v>355</v>
      </c>
      <c r="C16" s="38">
        <f t="shared" si="0"/>
        <v>19.27</v>
      </c>
      <c r="D16" s="38">
        <v>19.27</v>
      </c>
      <c r="E16" s="38"/>
      <c r="F16" s="39"/>
      <c r="I16" s="39"/>
    </row>
    <row r="17" spans="1:14" s="36" customFormat="1" ht="20.100000000000001" customHeight="1">
      <c r="A17" s="40" t="s">
        <v>356</v>
      </c>
      <c r="B17" s="41" t="s">
        <v>357</v>
      </c>
      <c r="C17" s="38">
        <f t="shared" si="0"/>
        <v>11.88</v>
      </c>
      <c r="D17" s="38">
        <v>11.88</v>
      </c>
      <c r="E17" s="38"/>
      <c r="F17" s="39"/>
      <c r="G17" s="39"/>
      <c r="I17" s="39"/>
    </row>
    <row r="18" spans="1:14" s="36" customFormat="1" ht="20.100000000000001" customHeight="1">
      <c r="A18" s="40" t="s">
        <v>358</v>
      </c>
      <c r="B18" s="41" t="s">
        <v>359</v>
      </c>
      <c r="C18" s="38">
        <f t="shared" si="0"/>
        <v>30.33</v>
      </c>
      <c r="D18" s="38">
        <v>30.33</v>
      </c>
      <c r="E18" s="38"/>
      <c r="F18" s="39"/>
      <c r="I18" s="39"/>
    </row>
    <row r="19" spans="1:14" s="36" customFormat="1" ht="20.100000000000001" customHeight="1">
      <c r="A19" s="40" t="s">
        <v>360</v>
      </c>
      <c r="B19" s="41" t="s">
        <v>361</v>
      </c>
      <c r="C19" s="38">
        <f t="shared" si="0"/>
        <v>57.83</v>
      </c>
      <c r="D19" s="42">
        <f>SUM(D20:D28)</f>
        <v>0</v>
      </c>
      <c r="E19" s="42">
        <f>SUM(E20:E28)</f>
        <v>57.83</v>
      </c>
      <c r="F19" s="39"/>
    </row>
    <row r="20" spans="1:14" s="36" customFormat="1" ht="20.100000000000001" customHeight="1">
      <c r="A20" s="40" t="s">
        <v>362</v>
      </c>
      <c r="B20" s="43" t="s">
        <v>363</v>
      </c>
      <c r="C20" s="38">
        <f t="shared" si="0"/>
        <v>6</v>
      </c>
      <c r="D20" s="38"/>
      <c r="E20" s="38">
        <v>6</v>
      </c>
      <c r="F20" s="39"/>
      <c r="L20" s="39"/>
    </row>
    <row r="21" spans="1:14" s="36" customFormat="1" ht="20.100000000000001" customHeight="1">
      <c r="A21" s="40" t="s">
        <v>364</v>
      </c>
      <c r="B21" s="44" t="s">
        <v>365</v>
      </c>
      <c r="C21" s="38">
        <f>SUM(D21:E21)</f>
        <v>6</v>
      </c>
      <c r="D21" s="38"/>
      <c r="E21" s="38">
        <v>6</v>
      </c>
      <c r="F21" s="39"/>
      <c r="G21" s="39"/>
      <c r="J21" s="39"/>
    </row>
    <row r="22" spans="1:14" s="36" customFormat="1" ht="20.100000000000001" customHeight="1">
      <c r="A22" s="40" t="s">
        <v>366</v>
      </c>
      <c r="B22" s="44" t="s">
        <v>367</v>
      </c>
      <c r="C22" s="38">
        <f>SUM(D22:E22)</f>
        <v>6</v>
      </c>
      <c r="D22" s="38"/>
      <c r="E22" s="38">
        <v>6</v>
      </c>
      <c r="F22" s="39"/>
    </row>
    <row r="23" spans="1:14" s="36" customFormat="1" ht="20.100000000000001" customHeight="1">
      <c r="A23" s="40" t="s">
        <v>368</v>
      </c>
      <c r="B23" s="43" t="s">
        <v>369</v>
      </c>
      <c r="C23" s="38">
        <f>SUM(D23:E23)</f>
        <v>12</v>
      </c>
      <c r="D23" s="38"/>
      <c r="E23" s="38">
        <v>12</v>
      </c>
      <c r="F23" s="39"/>
    </row>
    <row r="24" spans="1:14" s="36" customFormat="1" ht="20.100000000000001" customHeight="1">
      <c r="A24" s="40" t="s">
        <v>370</v>
      </c>
      <c r="B24" s="44" t="s">
        <v>371</v>
      </c>
      <c r="C24" s="38">
        <f t="shared" si="0"/>
        <v>6</v>
      </c>
      <c r="D24" s="38"/>
      <c r="E24" s="38">
        <v>6</v>
      </c>
      <c r="F24" s="39"/>
      <c r="G24" s="39"/>
    </row>
    <row r="25" spans="1:14" s="36" customFormat="1" ht="20.100000000000001" customHeight="1">
      <c r="A25" s="40" t="s">
        <v>372</v>
      </c>
      <c r="B25" s="43" t="s">
        <v>373</v>
      </c>
      <c r="C25" s="38">
        <f t="shared" si="0"/>
        <v>1.93</v>
      </c>
      <c r="D25" s="38"/>
      <c r="E25" s="38">
        <v>1.93</v>
      </c>
      <c r="F25" s="39"/>
      <c r="G25" s="39"/>
    </row>
    <row r="26" spans="1:14" s="36" customFormat="1" ht="20.100000000000001" customHeight="1">
      <c r="A26" s="40" t="s">
        <v>374</v>
      </c>
      <c r="B26" s="44" t="s">
        <v>375</v>
      </c>
      <c r="C26" s="38">
        <f t="shared" si="0"/>
        <v>2.54</v>
      </c>
      <c r="D26" s="38"/>
      <c r="E26" s="38">
        <v>2.54</v>
      </c>
      <c r="F26" s="39"/>
    </row>
    <row r="27" spans="1:14" s="36" customFormat="1" ht="20.100000000000001" customHeight="1">
      <c r="A27" s="40" t="s">
        <v>376</v>
      </c>
      <c r="B27" s="44" t="s">
        <v>377</v>
      </c>
      <c r="C27" s="38">
        <f t="shared" si="0"/>
        <v>17.309999999999999</v>
      </c>
      <c r="D27" s="38"/>
      <c r="E27" s="38">
        <v>17.309999999999999</v>
      </c>
      <c r="F27" s="39"/>
      <c r="N27" s="39"/>
    </row>
    <row r="28" spans="1:14" s="36" customFormat="1" ht="20.100000000000001" customHeight="1">
      <c r="A28" s="40" t="s">
        <v>378</v>
      </c>
      <c r="B28" s="44" t="s">
        <v>379</v>
      </c>
      <c r="C28" s="38">
        <f t="shared" si="0"/>
        <v>0.05</v>
      </c>
      <c r="D28" s="38"/>
      <c r="E28" s="38">
        <v>0.05</v>
      </c>
      <c r="F28" s="39"/>
      <c r="G28" s="39"/>
    </row>
    <row r="29" spans="1:14" s="36" customFormat="1" ht="20.100000000000001" customHeight="1">
      <c r="A29" s="40" t="s">
        <v>380</v>
      </c>
      <c r="B29" s="41" t="s">
        <v>381</v>
      </c>
      <c r="C29" s="38">
        <f t="shared" si="0"/>
        <v>187.04</v>
      </c>
      <c r="D29" s="42">
        <f>SUM(D30:D33)</f>
        <v>187.04</v>
      </c>
      <c r="E29" s="42">
        <f>SUM(E30:E33)</f>
        <v>0</v>
      </c>
      <c r="F29" s="39"/>
    </row>
    <row r="30" spans="1:14" s="36" customFormat="1" ht="20.100000000000001" customHeight="1">
      <c r="A30" s="40" t="s">
        <v>495</v>
      </c>
      <c r="B30" s="44" t="s">
        <v>496</v>
      </c>
      <c r="C30" s="38">
        <f t="shared" si="0"/>
        <v>12.17</v>
      </c>
      <c r="D30" s="38">
        <v>12.17</v>
      </c>
      <c r="E30" s="38"/>
      <c r="F30" s="39"/>
    </row>
    <row r="31" spans="1:14" s="36" customFormat="1" ht="20.100000000000001" customHeight="1">
      <c r="A31" s="40" t="s">
        <v>497</v>
      </c>
      <c r="B31" s="43" t="s">
        <v>498</v>
      </c>
      <c r="C31" s="38">
        <f t="shared" si="0"/>
        <v>5.57</v>
      </c>
      <c r="D31" s="38">
        <v>5.57</v>
      </c>
      <c r="E31" s="38"/>
      <c r="F31" s="39"/>
    </row>
    <row r="32" spans="1:14" s="36" customFormat="1" ht="20.100000000000001" customHeight="1">
      <c r="A32" s="40" t="s">
        <v>382</v>
      </c>
      <c r="B32" s="44" t="s">
        <v>383</v>
      </c>
      <c r="C32" s="38">
        <f t="shared" si="0"/>
        <v>169.29</v>
      </c>
      <c r="D32" s="38">
        <v>169.29</v>
      </c>
      <c r="E32" s="38"/>
      <c r="F32" s="39"/>
    </row>
    <row r="33" spans="1:12" s="36" customFormat="1" ht="20.100000000000001" customHeight="1">
      <c r="A33" s="40" t="s">
        <v>384</v>
      </c>
      <c r="B33" s="44" t="s">
        <v>385</v>
      </c>
      <c r="C33" s="38">
        <f t="shared" si="0"/>
        <v>0.01</v>
      </c>
      <c r="D33" s="38">
        <v>0.01</v>
      </c>
      <c r="E33" s="38"/>
      <c r="F33" s="39"/>
    </row>
    <row r="34" spans="1:12" ht="20.100000000000001" customHeight="1">
      <c r="C34" s="32"/>
      <c r="D34" s="32"/>
      <c r="E34" s="32"/>
    </row>
    <row r="35" spans="1:12" ht="20.100000000000001" customHeight="1">
      <c r="D35" s="32"/>
      <c r="E35" s="32"/>
      <c r="F35" s="32"/>
      <c r="L35" s="32"/>
    </row>
  </sheetData>
  <mergeCells count="3">
    <mergeCell ref="A5:B5"/>
    <mergeCell ref="C5:E5"/>
    <mergeCell ref="A7:B7"/>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P9" sqref="P9"/>
    </sheetView>
  </sheetViews>
  <sheetFormatPr defaultColWidth="6.875" defaultRowHeight="12.75" customHeight="1"/>
  <cols>
    <col min="1" max="5" width="11.625" style="25" hidden="1" customWidth="1"/>
    <col min="6" max="6" width="16.5" style="25" hidden="1" customWidth="1"/>
    <col min="7" max="12" width="19.625" style="25" customWidth="1"/>
    <col min="13" max="16384" width="6.875" style="25"/>
  </cols>
  <sheetData>
    <row r="1" spans="1:12" ht="20.100000000000001" customHeight="1">
      <c r="A1" s="24" t="s">
        <v>454</v>
      </c>
      <c r="G1" s="24" t="s">
        <v>456</v>
      </c>
      <c r="L1" s="45"/>
    </row>
    <row r="2" spans="1:12" ht="42" customHeight="1">
      <c r="A2" s="46" t="s">
        <v>434</v>
      </c>
      <c r="B2" s="26"/>
      <c r="C2" s="26"/>
      <c r="D2" s="26"/>
      <c r="E2" s="26"/>
      <c r="F2" s="26"/>
      <c r="G2" s="46" t="s">
        <v>500</v>
      </c>
      <c r="H2" s="26"/>
      <c r="I2" s="26"/>
      <c r="J2" s="26"/>
      <c r="K2" s="26"/>
      <c r="L2" s="26"/>
    </row>
    <row r="3" spans="1:12" ht="20.100000000000001" customHeight="1">
      <c r="A3" s="27"/>
      <c r="B3" s="26"/>
      <c r="C3" s="26"/>
      <c r="D3" s="26"/>
      <c r="E3" s="26"/>
      <c r="F3" s="26"/>
      <c r="G3" s="26"/>
      <c r="H3" s="26"/>
      <c r="I3" s="26"/>
      <c r="J3" s="26"/>
      <c r="K3" s="26"/>
      <c r="L3" s="26"/>
    </row>
    <row r="4" spans="1:12" ht="20.100000000000001" customHeight="1">
      <c r="A4" s="36"/>
      <c r="B4" s="36"/>
      <c r="C4" s="36"/>
      <c r="D4" s="36"/>
      <c r="E4" s="36"/>
      <c r="F4" s="36"/>
      <c r="G4" s="36"/>
      <c r="H4" s="36"/>
      <c r="I4" s="36"/>
      <c r="J4" s="36"/>
      <c r="K4" s="36"/>
      <c r="L4" s="47" t="s">
        <v>311</v>
      </c>
    </row>
    <row r="5" spans="1:12" ht="28.5" customHeight="1">
      <c r="A5" s="174" t="s">
        <v>417</v>
      </c>
      <c r="B5" s="174"/>
      <c r="C5" s="174"/>
      <c r="D5" s="174"/>
      <c r="E5" s="174"/>
      <c r="F5" s="176"/>
      <c r="G5" s="174" t="s">
        <v>415</v>
      </c>
      <c r="H5" s="174"/>
      <c r="I5" s="174"/>
      <c r="J5" s="174"/>
      <c r="K5" s="174"/>
      <c r="L5" s="174"/>
    </row>
    <row r="6" spans="1:12" ht="28.5" customHeight="1">
      <c r="A6" s="177" t="s">
        <v>316</v>
      </c>
      <c r="B6" s="179" t="s">
        <v>386</v>
      </c>
      <c r="C6" s="177" t="s">
        <v>387</v>
      </c>
      <c r="D6" s="177"/>
      <c r="E6" s="177"/>
      <c r="F6" s="181" t="s">
        <v>388</v>
      </c>
      <c r="G6" s="174" t="s">
        <v>316</v>
      </c>
      <c r="H6" s="182" t="s">
        <v>469</v>
      </c>
      <c r="I6" s="174" t="s">
        <v>387</v>
      </c>
      <c r="J6" s="174"/>
      <c r="K6" s="174"/>
      <c r="L6" s="174" t="s">
        <v>471</v>
      </c>
    </row>
    <row r="7" spans="1:12" ht="28.5" customHeight="1">
      <c r="A7" s="178"/>
      <c r="B7" s="180"/>
      <c r="C7" s="48" t="s">
        <v>332</v>
      </c>
      <c r="D7" s="49" t="s">
        <v>389</v>
      </c>
      <c r="E7" s="49" t="s">
        <v>390</v>
      </c>
      <c r="F7" s="178"/>
      <c r="G7" s="174"/>
      <c r="H7" s="182"/>
      <c r="I7" s="37" t="s">
        <v>332</v>
      </c>
      <c r="J7" s="80" t="s">
        <v>389</v>
      </c>
      <c r="K7" s="80" t="s">
        <v>470</v>
      </c>
      <c r="L7" s="174"/>
    </row>
    <row r="8" spans="1:12" ht="46.5" customHeight="1">
      <c r="A8" s="50"/>
      <c r="B8" s="50"/>
      <c r="C8" s="50"/>
      <c r="D8" s="50"/>
      <c r="E8" s="50"/>
      <c r="F8" s="51"/>
      <c r="G8" s="52">
        <f>SUM(H8:I8,L8)</f>
        <v>20</v>
      </c>
      <c r="H8" s="38"/>
      <c r="I8" s="138">
        <f>SUM(J8:K8)</f>
        <v>5</v>
      </c>
      <c r="J8" s="53"/>
      <c r="K8" s="52">
        <v>5</v>
      </c>
      <c r="L8" s="38">
        <v>15</v>
      </c>
    </row>
    <row r="9" spans="1:12" ht="22.5" customHeight="1">
      <c r="B9" s="32"/>
      <c r="G9" s="32"/>
      <c r="H9" s="32"/>
      <c r="I9" s="32"/>
      <c r="J9" s="32"/>
      <c r="K9" s="32"/>
      <c r="L9" s="32"/>
    </row>
    <row r="10" spans="1:12" ht="12.75" customHeight="1">
      <c r="G10" s="32"/>
      <c r="H10" s="32"/>
      <c r="I10" s="32"/>
      <c r="J10" s="32"/>
      <c r="K10" s="32"/>
      <c r="L10" s="32"/>
    </row>
    <row r="11" spans="1:12" ht="12.75" customHeight="1">
      <c r="G11" s="32"/>
      <c r="H11" s="32"/>
      <c r="I11" s="32"/>
      <c r="J11" s="32"/>
      <c r="K11" s="32"/>
      <c r="L11" s="32"/>
    </row>
    <row r="12" spans="1:12" ht="12.75" customHeight="1">
      <c r="G12" s="32"/>
      <c r="H12" s="32"/>
      <c r="I12" s="32"/>
      <c r="L12" s="32"/>
    </row>
    <row r="13" spans="1:12" ht="12.75" customHeight="1">
      <c r="F13" s="32"/>
      <c r="G13" s="32"/>
      <c r="H13" s="32"/>
      <c r="I13" s="32"/>
      <c r="J13" s="32"/>
      <c r="K13" s="32"/>
    </row>
    <row r="14" spans="1:12" ht="12.75" customHeight="1">
      <c r="D14" s="32"/>
      <c r="G14" s="32"/>
      <c r="H14" s="32"/>
      <c r="I14" s="32"/>
    </row>
    <row r="15" spans="1:12" ht="12.75" customHeight="1">
      <c r="J15" s="32"/>
    </row>
    <row r="16" spans="1:12" ht="12.75" customHeight="1">
      <c r="K16" s="32"/>
      <c r="L16" s="32"/>
    </row>
    <row r="20" spans="8:8" ht="12.75" customHeight="1">
      <c r="H20" s="32"/>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L4" sqref="L4"/>
    </sheetView>
  </sheetViews>
  <sheetFormatPr defaultColWidth="6.875" defaultRowHeight="12.75" customHeight="1"/>
  <cols>
    <col min="1" max="1" width="19.5" style="25" customWidth="1"/>
    <col min="2" max="2" width="52.5" style="25" customWidth="1"/>
    <col min="3" max="5" width="18.25" style="25" customWidth="1"/>
    <col min="6" max="16384" width="6.875" style="25"/>
  </cols>
  <sheetData>
    <row r="1" spans="1:5" ht="20.100000000000001" customHeight="1">
      <c r="A1" s="24" t="s">
        <v>457</v>
      </c>
      <c r="E1" s="54"/>
    </row>
    <row r="2" spans="1:5" ht="42.75" customHeight="1">
      <c r="A2" s="183" t="s">
        <v>501</v>
      </c>
      <c r="B2" s="183"/>
      <c r="C2" s="183"/>
      <c r="D2" s="183"/>
      <c r="E2" s="183"/>
    </row>
    <row r="3" spans="1:5" ht="20.100000000000001" customHeight="1">
      <c r="A3" s="26"/>
      <c r="B3" s="26"/>
      <c r="C3" s="26"/>
      <c r="D3" s="26"/>
      <c r="E3" s="26"/>
    </row>
    <row r="4" spans="1:5" ht="20.100000000000001" customHeight="1">
      <c r="A4" s="55"/>
      <c r="B4" s="56"/>
      <c r="C4" s="56"/>
      <c r="D4" s="56"/>
      <c r="E4" s="57" t="s">
        <v>311</v>
      </c>
    </row>
    <row r="5" spans="1:5" ht="20.100000000000001" customHeight="1">
      <c r="A5" s="174" t="s">
        <v>330</v>
      </c>
      <c r="B5" s="176" t="s">
        <v>331</v>
      </c>
      <c r="C5" s="174" t="s">
        <v>391</v>
      </c>
      <c r="D5" s="174"/>
      <c r="E5" s="174"/>
    </row>
    <row r="6" spans="1:5" ht="20.100000000000001" customHeight="1">
      <c r="A6" s="178"/>
      <c r="B6" s="178"/>
      <c r="C6" s="48" t="s">
        <v>316</v>
      </c>
      <c r="D6" s="48" t="s">
        <v>333</v>
      </c>
      <c r="E6" s="48" t="s">
        <v>334</v>
      </c>
    </row>
    <row r="7" spans="1:5" ht="20.100000000000001" customHeight="1">
      <c r="A7" s="172" t="s">
        <v>449</v>
      </c>
      <c r="B7" s="173"/>
      <c r="C7" s="38"/>
      <c r="D7" s="38"/>
      <c r="E7" s="38"/>
    </row>
    <row r="8" spans="1:5" ht="20.100000000000001" customHeight="1">
      <c r="A8" s="118"/>
      <c r="B8" s="58"/>
      <c r="C8" s="38"/>
      <c r="D8" s="38"/>
      <c r="E8" s="38"/>
    </row>
    <row r="9" spans="1:5" ht="20.100000000000001" customHeight="1">
      <c r="A9" s="118"/>
      <c r="B9" s="58"/>
      <c r="C9" s="123">
        <f>SUM(D9:E9)</f>
        <v>0</v>
      </c>
      <c r="D9" s="123">
        <f>SUM(D10:D12)</f>
        <v>0</v>
      </c>
      <c r="E9" s="123">
        <f>SUM(E10:E12)</f>
        <v>0</v>
      </c>
    </row>
    <row r="10" spans="1:5" ht="20.100000000000001" customHeight="1">
      <c r="A10" s="118"/>
      <c r="B10" s="58"/>
      <c r="C10" s="123">
        <f t="shared" ref="C10:C16" si="0">SUM(D10:E10)</f>
        <v>0</v>
      </c>
      <c r="D10" s="123"/>
      <c r="E10" s="123"/>
    </row>
    <row r="11" spans="1:5" ht="20.100000000000001" customHeight="1">
      <c r="A11" s="118"/>
      <c r="B11" s="58"/>
      <c r="C11" s="123">
        <f t="shared" si="0"/>
        <v>0</v>
      </c>
      <c r="D11" s="123"/>
      <c r="E11" s="123"/>
    </row>
    <row r="12" spans="1:5" ht="20.100000000000001" customHeight="1">
      <c r="A12" s="118"/>
      <c r="B12" s="58"/>
      <c r="C12" s="123">
        <f t="shared" si="0"/>
        <v>0</v>
      </c>
      <c r="D12" s="123"/>
      <c r="E12" s="123"/>
    </row>
    <row r="13" spans="1:5" ht="20.100000000000001" customHeight="1">
      <c r="A13" s="115"/>
      <c r="B13" s="58"/>
      <c r="C13" s="38">
        <f t="shared" si="0"/>
        <v>0</v>
      </c>
      <c r="D13" s="38"/>
      <c r="E13" s="38"/>
    </row>
    <row r="14" spans="1:5" ht="20.100000000000001" customHeight="1">
      <c r="A14" s="115"/>
      <c r="B14" s="58"/>
      <c r="C14" s="38">
        <f t="shared" si="0"/>
        <v>0</v>
      </c>
      <c r="D14" s="38"/>
      <c r="E14" s="38"/>
    </row>
    <row r="15" spans="1:5" ht="20.100000000000001" customHeight="1">
      <c r="A15" s="115"/>
      <c r="B15" s="58"/>
      <c r="C15" s="38">
        <f t="shared" si="0"/>
        <v>0</v>
      </c>
      <c r="D15" s="38"/>
      <c r="E15" s="38"/>
    </row>
    <row r="16" spans="1:5" ht="20.100000000000001" customHeight="1">
      <c r="A16" s="115"/>
      <c r="B16" s="58"/>
      <c r="C16" s="38">
        <f t="shared" si="0"/>
        <v>0</v>
      </c>
      <c r="D16" s="38"/>
      <c r="E16" s="38"/>
    </row>
    <row r="17" spans="1:5" ht="20.25" customHeight="1">
      <c r="A17" s="82" t="s">
        <v>464</v>
      </c>
      <c r="B17" s="32"/>
      <c r="C17" s="32"/>
      <c r="D17" s="32"/>
      <c r="E17" s="32"/>
    </row>
    <row r="18" spans="1:5" ht="20.25" customHeight="1">
      <c r="A18" s="32"/>
      <c r="B18" s="32"/>
      <c r="C18" s="32"/>
      <c r="D18" s="32"/>
      <c r="E18" s="32"/>
    </row>
    <row r="19" spans="1:5" ht="12.75" customHeight="1">
      <c r="A19" s="32"/>
      <c r="B19" s="32"/>
      <c r="C19" s="32"/>
      <c r="E19" s="32"/>
    </row>
    <row r="20" spans="1:5" ht="12.75" customHeight="1">
      <c r="A20" s="32"/>
      <c r="B20" s="32"/>
      <c r="C20" s="32"/>
      <c r="D20" s="32"/>
      <c r="E20" s="32"/>
    </row>
    <row r="21" spans="1:5" ht="12.75" customHeight="1">
      <c r="A21" s="32"/>
      <c r="B21" s="32"/>
      <c r="C21" s="32"/>
      <c r="E21" s="32"/>
    </row>
    <row r="22" spans="1:5" ht="12.75" customHeight="1">
      <c r="A22" s="32"/>
      <c r="B22" s="32"/>
      <c r="D22" s="32"/>
      <c r="E22" s="32"/>
    </row>
    <row r="23" spans="1:5" ht="12.75" customHeight="1">
      <c r="A23" s="32"/>
      <c r="E23" s="32"/>
    </row>
    <row r="24" spans="1:5" ht="12.75" customHeight="1">
      <c r="B24" s="32"/>
    </row>
    <row r="25" spans="1:5" ht="12.75" customHeight="1">
      <c r="B25" s="32"/>
    </row>
    <row r="26" spans="1:5" ht="12.75" customHeight="1">
      <c r="B26" s="32"/>
    </row>
    <row r="27" spans="1:5" ht="12.75" customHeight="1">
      <c r="B27" s="32"/>
    </row>
    <row r="28" spans="1:5" ht="12.75" customHeight="1">
      <c r="B28" s="32"/>
    </row>
    <row r="29" spans="1:5" ht="12.75" customHeight="1">
      <c r="B29" s="32"/>
    </row>
    <row r="31" spans="1:5" ht="12.75" customHeight="1">
      <c r="B31" s="32"/>
    </row>
    <row r="32" spans="1:5" ht="12.75" customHeight="1">
      <c r="B32" s="32"/>
    </row>
    <row r="34" spans="2:4" ht="12.75" customHeight="1">
      <c r="B34" s="32"/>
    </row>
    <row r="35" spans="2:4" ht="12.75" customHeight="1">
      <c r="B35" s="32"/>
    </row>
    <row r="36" spans="2:4" ht="12.75" customHeight="1">
      <c r="D36" s="32"/>
    </row>
  </sheetData>
  <mergeCells count="5">
    <mergeCell ref="A7:B7"/>
    <mergeCell ref="A2:E2"/>
    <mergeCell ref="A5:A6"/>
    <mergeCell ref="B5:B6"/>
    <mergeCell ref="C5:E5"/>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workbookViewId="0">
      <selection activeCell="D25" sqref="D25"/>
    </sheetView>
  </sheetViews>
  <sheetFormatPr defaultColWidth="6.875" defaultRowHeight="20.100000000000001" customHeight="1"/>
  <cols>
    <col min="1" max="4" width="34.5" style="25" customWidth="1"/>
    <col min="5" max="159" width="6.75" style="25" customWidth="1"/>
    <col min="160" max="16384" width="6.875" style="25"/>
  </cols>
  <sheetData>
    <row r="1" spans="1:251" ht="20.100000000000001" customHeight="1">
      <c r="A1" s="24" t="s">
        <v>458</v>
      </c>
      <c r="B1" s="59"/>
      <c r="C1" s="60"/>
      <c r="D1" s="5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row>
    <row r="2" spans="1:251" ht="38.25" customHeight="1">
      <c r="A2" s="184" t="s">
        <v>502</v>
      </c>
      <c r="B2" s="184"/>
      <c r="C2" s="184"/>
      <c r="D2" s="184"/>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row>
    <row r="3" spans="1:251" ht="12.75" customHeight="1">
      <c r="A3" s="61"/>
      <c r="B3" s="61"/>
      <c r="C3" s="62"/>
      <c r="D3" s="61"/>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row>
    <row r="4" spans="1:251" ht="20.100000000000001" customHeight="1">
      <c r="A4" s="28"/>
      <c r="B4" s="63"/>
      <c r="C4" s="64"/>
      <c r="D4" s="47" t="s">
        <v>311</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row>
    <row r="5" spans="1:251" ht="23.25" customHeight="1">
      <c r="A5" s="174" t="s">
        <v>312</v>
      </c>
      <c r="B5" s="174"/>
      <c r="C5" s="174" t="s">
        <v>313</v>
      </c>
      <c r="D5" s="17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pans="1:251" ht="24" customHeight="1">
      <c r="A6" s="31" t="s">
        <v>314</v>
      </c>
      <c r="B6" s="65" t="s">
        <v>315</v>
      </c>
      <c r="C6" s="31" t="s">
        <v>314</v>
      </c>
      <c r="D6" s="31" t="s">
        <v>315</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row>
    <row r="7" spans="1:251" ht="20.100000000000001" customHeight="1">
      <c r="A7" s="66" t="s">
        <v>512</v>
      </c>
      <c r="B7" s="156">
        <f ca="1">'1 财政拨款收支总表'!B8</f>
        <v>4580.3100000000004</v>
      </c>
      <c r="C7" s="143" t="s">
        <v>509</v>
      </c>
      <c r="D7" s="145">
        <v>230.21</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row>
    <row r="8" spans="1:251" ht="20.100000000000001" customHeight="1">
      <c r="A8" s="67" t="s">
        <v>392</v>
      </c>
      <c r="B8" s="156">
        <f ca="1">'1 财政拨款收支总表'!B9</f>
        <v>0</v>
      </c>
      <c r="C8" s="143" t="s">
        <v>510</v>
      </c>
      <c r="D8" s="145">
        <v>27.13</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row>
    <row r="9" spans="1:251" ht="20.100000000000001" customHeight="1">
      <c r="A9" s="139" t="s">
        <v>393</v>
      </c>
      <c r="B9" s="156">
        <f ca="1">'1 财政拨款收支总表'!B10</f>
        <v>0</v>
      </c>
      <c r="C9" s="148" t="s">
        <v>511</v>
      </c>
      <c r="D9" s="145">
        <v>4303.7</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row>
    <row r="10" spans="1:251" ht="20.100000000000001" customHeight="1">
      <c r="A10" s="67" t="s">
        <v>411</v>
      </c>
      <c r="B10" s="157"/>
      <c r="C10" s="143" t="s">
        <v>473</v>
      </c>
      <c r="D10" s="145">
        <v>19.27</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row>
    <row r="11" spans="1:251" ht="20.100000000000001" customHeight="1">
      <c r="A11" s="67" t="s">
        <v>412</v>
      </c>
      <c r="B11" s="157"/>
      <c r="C11" s="149"/>
      <c r="D11" s="145"/>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row>
    <row r="12" spans="1:251" ht="20.100000000000001" customHeight="1">
      <c r="A12" s="67" t="s">
        <v>413</v>
      </c>
      <c r="B12" s="156"/>
      <c r="C12" s="158"/>
      <c r="D12" s="145"/>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row>
    <row r="13" spans="1:251" ht="20.100000000000001" customHeight="1">
      <c r="A13" s="67"/>
      <c r="B13" s="159"/>
      <c r="C13" s="158"/>
      <c r="D13" s="145"/>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row>
    <row r="14" spans="1:251" ht="20.100000000000001" customHeight="1">
      <c r="A14" s="67"/>
      <c r="B14" s="159"/>
      <c r="C14" s="158"/>
      <c r="D14" s="145"/>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row>
    <row r="15" spans="1:251" ht="20.100000000000001" customHeight="1">
      <c r="A15" s="67"/>
      <c r="B15" s="160"/>
      <c r="C15" s="158"/>
      <c r="D15" s="145"/>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row>
    <row r="16" spans="1:251" ht="20.100000000000001" customHeight="1">
      <c r="A16" s="67"/>
      <c r="B16" s="160"/>
      <c r="C16" s="161"/>
      <c r="D16" s="145"/>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row>
    <row r="17" spans="1:251" ht="20.100000000000001" customHeight="1">
      <c r="A17" s="67"/>
      <c r="B17" s="160"/>
      <c r="C17" s="158"/>
      <c r="D17" s="145"/>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row>
    <row r="18" spans="1:251" ht="20.100000000000001" customHeight="1">
      <c r="A18" s="67"/>
      <c r="B18" s="160"/>
      <c r="C18" s="158"/>
      <c r="D18" s="145"/>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row>
    <row r="19" spans="1:251" ht="20.100000000000001" customHeight="1">
      <c r="A19" s="68" t="s">
        <v>394</v>
      </c>
      <c r="B19" s="162">
        <f>SUM(B7:B12)</f>
        <v>4580.3100000000004</v>
      </c>
      <c r="C19" s="163" t="s">
        <v>395</v>
      </c>
      <c r="D19" s="164">
        <f>SUM(D7:D18)</f>
        <v>4580.3100000000004</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row>
    <row r="20" spans="1:251" ht="20.100000000000001" customHeight="1">
      <c r="A20" s="67" t="s">
        <v>396</v>
      </c>
      <c r="B20" s="162"/>
      <c r="C20" s="145" t="s">
        <v>397</v>
      </c>
      <c r="D20" s="164">
        <f>B22-D19</f>
        <v>0</v>
      </c>
      <c r="E20" s="32"/>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row>
    <row r="21" spans="1:251" ht="20.100000000000001" customHeight="1">
      <c r="A21" s="67" t="s">
        <v>398</v>
      </c>
      <c r="B21" s="156"/>
      <c r="C21" s="145"/>
      <c r="D21" s="164"/>
      <c r="E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row>
    <row r="22" spans="1:251" ht="20.100000000000001" customHeight="1">
      <c r="A22" s="69" t="s">
        <v>399</v>
      </c>
      <c r="B22" s="165">
        <f>SUM(B19:B21)</f>
        <v>4580.3100000000004</v>
      </c>
      <c r="C22" s="164" t="s">
        <v>400</v>
      </c>
      <c r="D22" s="164">
        <f>SUM(D19:D20)</f>
        <v>4580.3100000000004</v>
      </c>
      <c r="E22" s="32"/>
    </row>
    <row r="29" spans="1:251" ht="20.100000000000001" customHeight="1">
      <c r="C29" s="32"/>
    </row>
  </sheetData>
  <mergeCells count="3">
    <mergeCell ref="A5:B5"/>
    <mergeCell ref="C5:D5"/>
    <mergeCell ref="A2:D2"/>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8"/>
  <sheetViews>
    <sheetView showGridLines="0" showZeros="0" topLeftCell="A5" workbookViewId="0">
      <selection activeCell="I29" sqref="I29"/>
    </sheetView>
  </sheetViews>
  <sheetFormatPr defaultColWidth="6.875" defaultRowHeight="12.75" customHeight="1"/>
  <cols>
    <col min="1" max="1" width="11.875" style="25" customWidth="1"/>
    <col min="2" max="2" width="38.5" style="25" customWidth="1"/>
    <col min="3" max="12" width="12.625" style="25" customWidth="1"/>
    <col min="13" max="16384" width="6.875" style="25"/>
  </cols>
  <sheetData>
    <row r="1" spans="1:12" ht="20.100000000000001" customHeight="1">
      <c r="A1" s="24" t="s">
        <v>459</v>
      </c>
      <c r="L1" s="70"/>
    </row>
    <row r="2" spans="1:12" ht="43.5" customHeight="1">
      <c r="A2" s="185" t="s">
        <v>503</v>
      </c>
      <c r="B2" s="185"/>
      <c r="C2" s="185"/>
      <c r="D2" s="185"/>
      <c r="E2" s="185"/>
      <c r="F2" s="185"/>
      <c r="G2" s="185"/>
      <c r="H2" s="185"/>
      <c r="I2" s="185"/>
      <c r="J2" s="185"/>
      <c r="K2" s="185"/>
      <c r="L2" s="185"/>
    </row>
    <row r="3" spans="1:12" ht="20.100000000000001" customHeight="1">
      <c r="A3" s="72"/>
      <c r="B3" s="72"/>
      <c r="C3" s="72"/>
      <c r="D3" s="72"/>
      <c r="E3" s="72"/>
      <c r="F3" s="72"/>
      <c r="G3" s="72"/>
      <c r="H3" s="72"/>
      <c r="I3" s="72"/>
      <c r="J3" s="72"/>
      <c r="K3" s="72"/>
      <c r="L3" s="72"/>
    </row>
    <row r="4" spans="1:12" ht="20.100000000000001" customHeight="1">
      <c r="A4" s="73"/>
      <c r="B4" s="73"/>
      <c r="C4" s="73"/>
      <c r="D4" s="73"/>
      <c r="E4" s="73"/>
      <c r="F4" s="73"/>
      <c r="G4" s="73"/>
      <c r="H4" s="73"/>
      <c r="I4" s="73"/>
      <c r="J4" s="73"/>
      <c r="K4" s="73"/>
      <c r="L4" s="74" t="s">
        <v>311</v>
      </c>
    </row>
    <row r="5" spans="1:12" ht="24" customHeight="1">
      <c r="A5" s="174" t="s">
        <v>401</v>
      </c>
      <c r="B5" s="174"/>
      <c r="C5" s="187" t="s">
        <v>316</v>
      </c>
      <c r="D5" s="182" t="s">
        <v>398</v>
      </c>
      <c r="E5" s="182" t="s">
        <v>402</v>
      </c>
      <c r="F5" s="182" t="s">
        <v>392</v>
      </c>
      <c r="G5" s="182" t="s">
        <v>393</v>
      </c>
      <c r="H5" s="188" t="s">
        <v>411</v>
      </c>
      <c r="I5" s="187"/>
      <c r="J5" s="182" t="s">
        <v>412</v>
      </c>
      <c r="K5" s="182" t="s">
        <v>413</v>
      </c>
      <c r="L5" s="186" t="s">
        <v>396</v>
      </c>
    </row>
    <row r="6" spans="1:12" ht="42" customHeight="1">
      <c r="A6" s="75" t="s">
        <v>330</v>
      </c>
      <c r="B6" s="76" t="s">
        <v>331</v>
      </c>
      <c r="C6" s="180"/>
      <c r="D6" s="180"/>
      <c r="E6" s="180"/>
      <c r="F6" s="180"/>
      <c r="G6" s="180"/>
      <c r="H6" s="80" t="s">
        <v>414</v>
      </c>
      <c r="I6" s="80" t="s">
        <v>466</v>
      </c>
      <c r="J6" s="180"/>
      <c r="K6" s="180"/>
      <c r="L6" s="180"/>
    </row>
    <row r="7" spans="1:12" s="116" customFormat="1" ht="20.100000000000001" customHeight="1">
      <c r="A7" s="172" t="s">
        <v>449</v>
      </c>
      <c r="B7" s="173"/>
      <c r="C7" s="167">
        <f xml:space="preserve">  C8+C19+C22+C30</f>
        <v>4580.3100000000004</v>
      </c>
      <c r="D7" s="167">
        <f xml:space="preserve">  D8+D19+D22+D30</f>
        <v>0</v>
      </c>
      <c r="E7" s="167">
        <f xml:space="preserve">  E8+E19+E22+E30</f>
        <v>4580.3100000000004</v>
      </c>
      <c r="F7" s="105"/>
      <c r="G7" s="138"/>
      <c r="H7" s="138"/>
      <c r="I7" s="138"/>
      <c r="J7" s="138"/>
      <c r="K7" s="138"/>
      <c r="L7" s="138"/>
    </row>
    <row r="8" spans="1:12" s="116" customFormat="1" ht="20.100000000000001" customHeight="1">
      <c r="A8" s="120">
        <v>208</v>
      </c>
      <c r="B8" s="43" t="s">
        <v>468</v>
      </c>
      <c r="C8" s="167">
        <f t="shared" ref="C8:C31" si="0">SUM(D8:E8)</f>
        <v>230.20999999999998</v>
      </c>
      <c r="D8" s="167"/>
      <c r="E8" s="167">
        <f>E9+E14+E17</f>
        <v>230.20999999999998</v>
      </c>
      <c r="F8" s="105"/>
      <c r="G8" s="38"/>
      <c r="H8" s="38"/>
      <c r="I8" s="38"/>
      <c r="J8" s="38"/>
      <c r="K8" s="38"/>
      <c r="L8" s="38"/>
    </row>
    <row r="9" spans="1:12" s="116" customFormat="1" ht="20.100000000000001" customHeight="1">
      <c r="A9" s="120">
        <v>20805</v>
      </c>
      <c r="B9" s="43" t="s">
        <v>475</v>
      </c>
      <c r="C9" s="167">
        <f t="shared" si="0"/>
        <v>149.97</v>
      </c>
      <c r="D9" s="167"/>
      <c r="E9" s="167">
        <f>SUM(E10:E13)</f>
        <v>149.97</v>
      </c>
      <c r="F9" s="105"/>
      <c r="G9" s="38"/>
      <c r="H9" s="38"/>
      <c r="I9" s="38"/>
      <c r="J9" s="38"/>
      <c r="K9" s="38"/>
      <c r="L9" s="38"/>
    </row>
    <row r="10" spans="1:12" s="116" customFormat="1" ht="20.100000000000001" customHeight="1">
      <c r="A10" s="120">
        <v>2080501</v>
      </c>
      <c r="B10" s="43" t="s">
        <v>476</v>
      </c>
      <c r="C10" s="167">
        <f t="shared" si="0"/>
        <v>12.17</v>
      </c>
      <c r="D10" s="167"/>
      <c r="E10" s="167">
        <v>12.17</v>
      </c>
      <c r="F10" s="105"/>
      <c r="G10" s="38"/>
      <c r="H10" s="38"/>
      <c r="I10" s="38"/>
      <c r="J10" s="38"/>
      <c r="K10" s="38"/>
      <c r="L10" s="38"/>
    </row>
    <row r="11" spans="1:12" s="116" customFormat="1" ht="20.100000000000001" customHeight="1">
      <c r="A11" s="120">
        <v>2080505</v>
      </c>
      <c r="B11" s="43" t="s">
        <v>477</v>
      </c>
      <c r="C11" s="167">
        <f t="shared" si="0"/>
        <v>25.6</v>
      </c>
      <c r="D11" s="167"/>
      <c r="E11" s="167">
        <v>25.6</v>
      </c>
      <c r="F11" s="105"/>
      <c r="G11" s="38"/>
      <c r="H11" s="38"/>
      <c r="I11" s="38"/>
      <c r="J11" s="38"/>
      <c r="K11" s="38"/>
      <c r="L11" s="38"/>
    </row>
    <row r="12" spans="1:12" s="116" customFormat="1" ht="20.100000000000001" customHeight="1">
      <c r="A12" s="120">
        <v>2080506</v>
      </c>
      <c r="B12" s="43" t="s">
        <v>478</v>
      </c>
      <c r="C12" s="167">
        <f t="shared" si="0"/>
        <v>16.29</v>
      </c>
      <c r="D12" s="167"/>
      <c r="E12" s="167">
        <v>16.29</v>
      </c>
      <c r="F12" s="105"/>
      <c r="G12" s="38"/>
      <c r="H12" s="38"/>
      <c r="I12" s="38"/>
      <c r="J12" s="38"/>
      <c r="K12" s="38"/>
      <c r="L12" s="38"/>
    </row>
    <row r="13" spans="1:12" s="116" customFormat="1" ht="20.100000000000001" customHeight="1">
      <c r="A13" s="120">
        <v>2080599</v>
      </c>
      <c r="B13" s="43" t="s">
        <v>479</v>
      </c>
      <c r="C13" s="167">
        <f t="shared" si="0"/>
        <v>95.91</v>
      </c>
      <c r="D13" s="167"/>
      <c r="E13" s="167">
        <v>95.91</v>
      </c>
      <c r="F13" s="105"/>
      <c r="G13" s="38"/>
      <c r="H13" s="38"/>
      <c r="I13" s="38"/>
      <c r="J13" s="38"/>
      <c r="K13" s="38"/>
      <c r="L13" s="38"/>
    </row>
    <row r="14" spans="1:12" s="116" customFormat="1" ht="20.100000000000001" customHeight="1">
      <c r="A14" s="120">
        <v>20808</v>
      </c>
      <c r="B14" s="43" t="s">
        <v>480</v>
      </c>
      <c r="C14" s="167">
        <f t="shared" si="0"/>
        <v>44.57</v>
      </c>
      <c r="D14" s="167"/>
      <c r="E14" s="167">
        <f>SUM(E15:E16)</f>
        <v>44.57</v>
      </c>
      <c r="F14" s="105"/>
      <c r="G14" s="38"/>
      <c r="H14" s="38"/>
      <c r="I14" s="38"/>
      <c r="J14" s="38"/>
      <c r="K14" s="38"/>
      <c r="L14" s="38"/>
    </row>
    <row r="15" spans="1:12" s="116" customFormat="1" ht="20.100000000000001" customHeight="1">
      <c r="A15" s="120">
        <v>2080801</v>
      </c>
      <c r="B15" s="43" t="s">
        <v>481</v>
      </c>
      <c r="C15" s="167">
        <f t="shared" si="0"/>
        <v>5.57</v>
      </c>
      <c r="D15" s="167"/>
      <c r="E15" s="167">
        <v>5.57</v>
      </c>
      <c r="F15" s="105"/>
      <c r="G15" s="38"/>
      <c r="H15" s="38"/>
      <c r="I15" s="38"/>
      <c r="J15" s="38"/>
      <c r="K15" s="38"/>
      <c r="L15" s="38"/>
    </row>
    <row r="16" spans="1:12" s="116" customFormat="1" ht="20.100000000000001" customHeight="1">
      <c r="A16" s="120">
        <v>2080899</v>
      </c>
      <c r="B16" s="43" t="s">
        <v>482</v>
      </c>
      <c r="C16" s="167">
        <f t="shared" si="0"/>
        <v>39</v>
      </c>
      <c r="D16" s="167"/>
      <c r="E16" s="167">
        <v>39</v>
      </c>
      <c r="F16" s="105"/>
      <c r="G16" s="38"/>
      <c r="H16" s="38"/>
      <c r="I16" s="38"/>
      <c r="J16" s="38"/>
      <c r="K16" s="38"/>
      <c r="L16" s="38"/>
    </row>
    <row r="17" spans="1:12" s="116" customFormat="1" ht="20.100000000000001" customHeight="1">
      <c r="A17" s="120">
        <v>20899</v>
      </c>
      <c r="B17" s="43" t="s">
        <v>483</v>
      </c>
      <c r="C17" s="167">
        <f t="shared" si="0"/>
        <v>35.67</v>
      </c>
      <c r="D17" s="167"/>
      <c r="E17" s="167">
        <f>SUM(E18)</f>
        <v>35.67</v>
      </c>
      <c r="F17" s="105"/>
      <c r="G17" s="38"/>
      <c r="H17" s="38"/>
      <c r="I17" s="38"/>
      <c r="J17" s="38"/>
      <c r="K17" s="38"/>
      <c r="L17" s="38"/>
    </row>
    <row r="18" spans="1:12" s="116" customFormat="1" ht="20.100000000000001" customHeight="1">
      <c r="A18" s="120">
        <v>2089999</v>
      </c>
      <c r="B18" s="43" t="s">
        <v>484</v>
      </c>
      <c r="C18" s="167">
        <f t="shared" si="0"/>
        <v>35.67</v>
      </c>
      <c r="D18" s="167"/>
      <c r="E18" s="167">
        <v>35.67</v>
      </c>
      <c r="F18" s="105"/>
      <c r="G18" s="38"/>
      <c r="H18" s="38"/>
      <c r="I18" s="38"/>
      <c r="J18" s="38"/>
      <c r="K18" s="38"/>
      <c r="L18" s="38"/>
    </row>
    <row r="19" spans="1:12" s="116" customFormat="1" ht="20.100000000000001" customHeight="1">
      <c r="A19" s="120">
        <v>210</v>
      </c>
      <c r="B19" s="44" t="s">
        <v>485</v>
      </c>
      <c r="C19" s="167">
        <f t="shared" si="0"/>
        <v>27.13</v>
      </c>
      <c r="D19" s="167"/>
      <c r="E19" s="167">
        <f>SUM(E20)</f>
        <v>27.13</v>
      </c>
      <c r="F19" s="105"/>
      <c r="G19" s="38"/>
      <c r="H19" s="38"/>
      <c r="I19" s="38"/>
      <c r="J19" s="38"/>
      <c r="K19" s="38"/>
      <c r="L19" s="38"/>
    </row>
    <row r="20" spans="1:12" s="116" customFormat="1" ht="20.100000000000001" customHeight="1">
      <c r="A20" s="120">
        <v>21011</v>
      </c>
      <c r="B20" s="44" t="s">
        <v>486</v>
      </c>
      <c r="C20" s="167">
        <f t="shared" si="0"/>
        <v>27.13</v>
      </c>
      <c r="D20" s="167"/>
      <c r="E20" s="167">
        <f>SUM(E21:E21)</f>
        <v>27.13</v>
      </c>
      <c r="F20" s="105"/>
      <c r="G20" s="38"/>
      <c r="H20" s="38"/>
      <c r="I20" s="38"/>
      <c r="J20" s="38"/>
      <c r="K20" s="38"/>
      <c r="L20" s="38"/>
    </row>
    <row r="21" spans="1:12" s="116" customFormat="1" ht="20.100000000000001" customHeight="1">
      <c r="A21" s="120">
        <v>2101101</v>
      </c>
      <c r="B21" s="44" t="s">
        <v>487</v>
      </c>
      <c r="C21" s="167">
        <f t="shared" si="0"/>
        <v>27.13</v>
      </c>
      <c r="D21" s="167"/>
      <c r="E21" s="167">
        <v>27.13</v>
      </c>
      <c r="F21" s="105"/>
      <c r="G21" s="38"/>
      <c r="H21" s="38"/>
      <c r="I21" s="38"/>
      <c r="J21" s="38"/>
      <c r="K21" s="38"/>
      <c r="L21" s="38"/>
    </row>
    <row r="22" spans="1:12" s="116" customFormat="1" ht="20.100000000000001" customHeight="1">
      <c r="A22" s="120">
        <v>215</v>
      </c>
      <c r="B22" s="43" t="s">
        <v>488</v>
      </c>
      <c r="C22" s="167">
        <f t="shared" si="0"/>
        <v>4303.7</v>
      </c>
      <c r="D22" s="167"/>
      <c r="E22" s="167">
        <f>E23+E25+E28</f>
        <v>4303.7</v>
      </c>
      <c r="F22" s="105"/>
      <c r="G22" s="38"/>
      <c r="H22" s="38"/>
      <c r="I22" s="38"/>
      <c r="J22" s="38"/>
      <c r="K22" s="38"/>
      <c r="L22" s="38"/>
    </row>
    <row r="23" spans="1:12" s="116" customFormat="1" ht="20.100000000000001" customHeight="1">
      <c r="A23" s="120">
        <v>21502</v>
      </c>
      <c r="B23" s="43" t="s">
        <v>506</v>
      </c>
      <c r="C23" s="167">
        <v>1000</v>
      </c>
      <c r="D23" s="167">
        <f>SUM(D24)</f>
        <v>0</v>
      </c>
      <c r="E23" s="167">
        <f>SUM(E24)</f>
        <v>1000</v>
      </c>
      <c r="F23" s="105"/>
      <c r="G23" s="38"/>
      <c r="H23" s="38"/>
      <c r="I23" s="38"/>
      <c r="J23" s="38"/>
      <c r="K23" s="38"/>
      <c r="L23" s="38"/>
    </row>
    <row r="24" spans="1:12" s="116" customFormat="1" ht="20.100000000000001" customHeight="1">
      <c r="A24" s="120">
        <v>2150299</v>
      </c>
      <c r="B24" s="43" t="s">
        <v>507</v>
      </c>
      <c r="C24" s="167">
        <v>1000</v>
      </c>
      <c r="D24" s="167"/>
      <c r="E24" s="167">
        <v>1000</v>
      </c>
      <c r="F24" s="105"/>
      <c r="G24" s="38"/>
      <c r="H24" s="38"/>
      <c r="I24" s="38"/>
      <c r="J24" s="38"/>
      <c r="K24" s="38"/>
      <c r="L24" s="38"/>
    </row>
    <row r="25" spans="1:12" s="116" customFormat="1" ht="20.100000000000001" customHeight="1">
      <c r="A25" s="120">
        <v>21505</v>
      </c>
      <c r="B25" s="43" t="s">
        <v>489</v>
      </c>
      <c r="C25" s="167">
        <f t="shared" si="0"/>
        <v>2103.6999999999998</v>
      </c>
      <c r="D25" s="167"/>
      <c r="E25" s="167">
        <f>SUM(E26:E27)</f>
        <v>2103.6999999999998</v>
      </c>
      <c r="F25" s="105"/>
      <c r="G25" s="38"/>
      <c r="H25" s="38"/>
      <c r="I25" s="38"/>
      <c r="J25" s="38"/>
      <c r="K25" s="38"/>
      <c r="L25" s="38"/>
    </row>
    <row r="26" spans="1:12" s="116" customFormat="1" ht="20.100000000000001" customHeight="1">
      <c r="A26" s="120">
        <v>2150501</v>
      </c>
      <c r="B26" s="43" t="s">
        <v>467</v>
      </c>
      <c r="C26" s="167">
        <v>303.7</v>
      </c>
      <c r="D26" s="167"/>
      <c r="E26" s="167">
        <v>303.7</v>
      </c>
      <c r="F26" s="105"/>
      <c r="G26" s="38"/>
      <c r="H26" s="38"/>
      <c r="I26" s="38"/>
      <c r="J26" s="38"/>
      <c r="K26" s="38"/>
      <c r="L26" s="38"/>
    </row>
    <row r="27" spans="1:12" s="116" customFormat="1" ht="20.100000000000001" customHeight="1">
      <c r="A27" s="120">
        <v>2150517</v>
      </c>
      <c r="B27" s="43" t="s">
        <v>508</v>
      </c>
      <c r="C27" s="167">
        <f t="shared" si="0"/>
        <v>1800</v>
      </c>
      <c r="D27" s="167"/>
      <c r="E27" s="167">
        <v>1800</v>
      </c>
      <c r="F27" s="105"/>
      <c r="G27" s="38"/>
      <c r="H27" s="38"/>
      <c r="I27" s="38"/>
      <c r="J27" s="38"/>
      <c r="K27" s="38"/>
      <c r="L27" s="38"/>
    </row>
    <row r="28" spans="1:12" s="116" customFormat="1" ht="20.100000000000001" customHeight="1">
      <c r="A28" s="120">
        <v>21508</v>
      </c>
      <c r="B28" s="43" t="s">
        <v>490</v>
      </c>
      <c r="C28" s="167">
        <f t="shared" si="0"/>
        <v>1200</v>
      </c>
      <c r="D28" s="167"/>
      <c r="E28" s="167">
        <f>SUM(E29)</f>
        <v>1200</v>
      </c>
      <c r="F28" s="105"/>
      <c r="G28" s="38"/>
      <c r="H28" s="38"/>
      <c r="I28" s="38"/>
      <c r="J28" s="38"/>
      <c r="K28" s="38"/>
      <c r="L28" s="38"/>
    </row>
    <row r="29" spans="1:12" s="116" customFormat="1" ht="20.100000000000001" customHeight="1">
      <c r="A29" s="120">
        <v>2150899</v>
      </c>
      <c r="B29" s="43" t="s">
        <v>491</v>
      </c>
      <c r="C29" s="167">
        <f t="shared" si="0"/>
        <v>1200</v>
      </c>
      <c r="D29" s="167"/>
      <c r="E29" s="167">
        <v>1200</v>
      </c>
      <c r="F29" s="105"/>
      <c r="G29" s="38"/>
      <c r="H29" s="38"/>
      <c r="I29" s="38"/>
      <c r="J29" s="38"/>
      <c r="K29" s="38"/>
      <c r="L29" s="38"/>
    </row>
    <row r="30" spans="1:12" s="116" customFormat="1" ht="20.100000000000001" customHeight="1">
      <c r="A30" s="120">
        <v>221</v>
      </c>
      <c r="B30" s="44" t="s">
        <v>492</v>
      </c>
      <c r="C30" s="167">
        <f t="shared" si="0"/>
        <v>19.27</v>
      </c>
      <c r="D30" s="167"/>
      <c r="E30" s="167">
        <f>SUM(E31)</f>
        <v>19.27</v>
      </c>
      <c r="F30" s="119"/>
      <c r="G30" s="38"/>
      <c r="H30" s="38"/>
      <c r="I30" s="38"/>
      <c r="J30" s="38"/>
      <c r="K30" s="38"/>
      <c r="L30" s="38"/>
    </row>
    <row r="31" spans="1:12" s="116" customFormat="1" ht="20.100000000000001" customHeight="1">
      <c r="A31" s="120">
        <v>22102</v>
      </c>
      <c r="B31" s="44" t="s">
        <v>493</v>
      </c>
      <c r="C31" s="167">
        <f t="shared" si="0"/>
        <v>19.27</v>
      </c>
      <c r="D31" s="167"/>
      <c r="E31" s="167">
        <f>SUM(E32)</f>
        <v>19.27</v>
      </c>
      <c r="F31" s="105"/>
      <c r="G31" s="38"/>
      <c r="H31" s="38"/>
      <c r="I31" s="38"/>
      <c r="J31" s="38"/>
      <c r="K31" s="38"/>
      <c r="L31" s="38"/>
    </row>
    <row r="32" spans="1:12" s="116" customFormat="1" ht="20.100000000000001" customHeight="1">
      <c r="A32" s="120">
        <v>2210201</v>
      </c>
      <c r="B32" s="44" t="s">
        <v>494</v>
      </c>
      <c r="C32" s="167">
        <f>SUM(D32:E32)</f>
        <v>19.27</v>
      </c>
      <c r="D32" s="167"/>
      <c r="E32" s="167">
        <v>19.27</v>
      </c>
      <c r="F32" s="105"/>
      <c r="G32" s="38"/>
      <c r="H32" s="38"/>
      <c r="I32" s="38"/>
      <c r="J32" s="38"/>
      <c r="K32" s="38"/>
      <c r="L32" s="38"/>
    </row>
    <row r="33" spans="1:12" ht="21" customHeight="1">
      <c r="B33" s="32"/>
      <c r="C33" s="32"/>
      <c r="D33" s="32"/>
      <c r="E33" s="32"/>
      <c r="F33" s="32"/>
      <c r="G33" s="32"/>
      <c r="H33" s="32"/>
      <c r="I33" s="32"/>
      <c r="J33" s="32"/>
      <c r="K33" s="32"/>
      <c r="L33" s="32"/>
    </row>
    <row r="34" spans="1:12" ht="12.75" customHeight="1">
      <c r="B34" s="32"/>
      <c r="C34" s="32"/>
      <c r="D34" s="32"/>
      <c r="E34" s="32"/>
      <c r="F34" s="32"/>
      <c r="G34" s="32"/>
      <c r="H34" s="32"/>
      <c r="I34" s="32"/>
      <c r="J34" s="32"/>
      <c r="K34" s="32"/>
      <c r="L34" s="32"/>
    </row>
    <row r="35" spans="1:12" ht="12.75" customHeight="1">
      <c r="A35" s="32"/>
      <c r="B35" s="32"/>
      <c r="C35" s="32"/>
      <c r="D35" s="32"/>
      <c r="E35" s="32"/>
      <c r="F35" s="32"/>
      <c r="G35" s="32"/>
      <c r="H35" s="32"/>
      <c r="I35" s="32"/>
      <c r="J35" s="32"/>
      <c r="K35" s="32"/>
      <c r="L35" s="32"/>
    </row>
    <row r="36" spans="1:12" ht="12.75" customHeight="1">
      <c r="B36" s="32"/>
      <c r="C36" s="32"/>
      <c r="D36" s="32"/>
      <c r="F36" s="32"/>
      <c r="G36" s="32"/>
      <c r="H36" s="32"/>
      <c r="I36" s="32"/>
      <c r="J36" s="32"/>
      <c r="K36" s="32"/>
      <c r="L36" s="32"/>
    </row>
    <row r="37" spans="1:12" ht="12.75" customHeight="1">
      <c r="B37" s="32"/>
      <c r="C37" s="32"/>
      <c r="I37" s="32"/>
      <c r="J37" s="32"/>
      <c r="K37" s="32"/>
      <c r="L37" s="32"/>
    </row>
    <row r="38" spans="1:12" ht="12.75" customHeight="1">
      <c r="B38" s="32"/>
      <c r="J38" s="32"/>
      <c r="K38" s="32"/>
    </row>
    <row r="39" spans="1:12" ht="12.75" customHeight="1">
      <c r="B39" s="32"/>
      <c r="J39" s="32"/>
      <c r="K39" s="32"/>
      <c r="L39" s="32"/>
    </row>
    <row r="40" spans="1:12" ht="12.75" customHeight="1">
      <c r="B40" s="32"/>
      <c r="E40" s="32"/>
      <c r="J40" s="32"/>
    </row>
    <row r="41" spans="1:12" ht="12.75" customHeight="1">
      <c r="B41" s="32"/>
      <c r="I41" s="32"/>
      <c r="J41" s="32"/>
    </row>
    <row r="42" spans="1:12" ht="12.75" customHeight="1">
      <c r="B42" s="32"/>
      <c r="I42" s="32"/>
    </row>
    <row r="43" spans="1:12" ht="12.75" customHeight="1">
      <c r="B43" s="32"/>
      <c r="I43" s="32"/>
      <c r="K43" s="32"/>
    </row>
    <row r="44" spans="1:12" ht="12.75" customHeight="1">
      <c r="B44" s="32"/>
    </row>
    <row r="45" spans="1:12" ht="12.75" customHeight="1">
      <c r="B45" s="32"/>
      <c r="C45" s="32"/>
      <c r="F45" s="32"/>
    </row>
    <row r="46" spans="1:12" ht="12.75" customHeight="1">
      <c r="B46" s="32"/>
    </row>
    <row r="47" spans="1:12" ht="12.75" customHeight="1">
      <c r="B47" s="32"/>
      <c r="C47" s="32"/>
      <c r="D47" s="32"/>
    </row>
    <row r="48" spans="1:12" ht="12.75" customHeight="1">
      <c r="B48" s="32"/>
      <c r="K48" s="32"/>
    </row>
  </sheetData>
  <mergeCells count="12">
    <mergeCell ref="A7:B7"/>
    <mergeCell ref="H5:I5"/>
    <mergeCell ref="J5:J6"/>
    <mergeCell ref="K5:K6"/>
    <mergeCell ref="A2:L2"/>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5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40"/>
  <sheetViews>
    <sheetView showGridLines="0" showZeros="0" topLeftCell="A2" workbookViewId="0">
      <selection activeCell="J12" sqref="J12"/>
    </sheetView>
  </sheetViews>
  <sheetFormatPr defaultColWidth="6.875" defaultRowHeight="12.75" customHeight="1"/>
  <cols>
    <col min="1" max="1" width="12.75" style="25" customWidth="1"/>
    <col min="2" max="2" width="38.625" style="25" customWidth="1"/>
    <col min="3" max="6" width="18" style="25" customWidth="1"/>
    <col min="7" max="7" width="19.5" style="25" customWidth="1"/>
    <col min="8" max="8" width="21" style="25" customWidth="1"/>
    <col min="9" max="9" width="6.875" style="25"/>
    <col min="10" max="10" width="18.125" style="25" customWidth="1"/>
    <col min="11" max="16384" width="6.875" style="25"/>
  </cols>
  <sheetData>
    <row r="1" spans="1:9" ht="20.100000000000001" customHeight="1">
      <c r="A1" s="24" t="s">
        <v>460</v>
      </c>
      <c r="B1" s="32"/>
    </row>
    <row r="2" spans="1:9" ht="44.25" customHeight="1">
      <c r="A2" s="189" t="s">
        <v>504</v>
      </c>
      <c r="B2" s="189"/>
      <c r="C2" s="189"/>
      <c r="D2" s="189"/>
      <c r="E2" s="189"/>
      <c r="F2" s="189"/>
      <c r="G2" s="189"/>
      <c r="H2" s="189"/>
    </row>
    <row r="3" spans="1:9" ht="20.100000000000001" customHeight="1">
      <c r="A3" s="78"/>
      <c r="B3" s="79"/>
      <c r="C3" s="77"/>
      <c r="D3" s="77"/>
      <c r="E3" s="77"/>
      <c r="F3" s="77"/>
      <c r="G3" s="77"/>
      <c r="H3" s="71"/>
    </row>
    <row r="4" spans="1:9" ht="25.5" customHeight="1">
      <c r="A4" s="29"/>
      <c r="B4" s="28"/>
      <c r="C4" s="29"/>
      <c r="D4" s="29"/>
      <c r="E4" s="29"/>
      <c r="F4" s="29"/>
      <c r="G4" s="29"/>
      <c r="H4" s="47" t="s">
        <v>311</v>
      </c>
    </row>
    <row r="5" spans="1:9" ht="20.100000000000001" customHeight="1">
      <c r="A5" s="80" t="s">
        <v>330</v>
      </c>
      <c r="B5" s="80" t="s">
        <v>331</v>
      </c>
      <c r="C5" s="80" t="s">
        <v>316</v>
      </c>
      <c r="D5" s="81" t="s">
        <v>333</v>
      </c>
      <c r="E5" s="80" t="s">
        <v>334</v>
      </c>
      <c r="F5" s="80" t="s">
        <v>403</v>
      </c>
      <c r="G5" s="80" t="s">
        <v>404</v>
      </c>
      <c r="H5" s="80" t="s">
        <v>405</v>
      </c>
    </row>
    <row r="6" spans="1:9" ht="20.100000000000001" customHeight="1">
      <c r="A6" s="172" t="s">
        <v>449</v>
      </c>
      <c r="B6" s="173"/>
      <c r="C6" s="138">
        <f>SUM(D6:E6)</f>
        <v>4580.3099999999995</v>
      </c>
      <c r="D6" s="105">
        <f>D7+D21+D29+D18</f>
        <v>580.30999999999995</v>
      </c>
      <c r="E6" s="105">
        <f>E7+E21+E29+E18</f>
        <v>4000</v>
      </c>
      <c r="F6" s="38"/>
      <c r="G6" s="38"/>
      <c r="H6" s="38"/>
    </row>
    <row r="7" spans="1:9" ht="20.100000000000001" customHeight="1">
      <c r="A7" s="120">
        <v>208</v>
      </c>
      <c r="B7" s="43" t="s">
        <v>468</v>
      </c>
      <c r="C7" s="105">
        <f>C8+C13+C16</f>
        <v>230.20999999999998</v>
      </c>
      <c r="D7" s="105">
        <f>D8+D13+D16</f>
        <v>230.20999999999998</v>
      </c>
      <c r="E7" s="105"/>
      <c r="F7" s="38"/>
      <c r="G7" s="38"/>
      <c r="H7" s="38"/>
    </row>
    <row r="8" spans="1:9" ht="20.100000000000001" customHeight="1">
      <c r="A8" s="120">
        <v>20805</v>
      </c>
      <c r="B8" s="43" t="s">
        <v>475</v>
      </c>
      <c r="C8" s="105">
        <f>SUM(C9:C12)</f>
        <v>149.97</v>
      </c>
      <c r="D8" s="105">
        <f>SUM(D9:D12)</f>
        <v>149.97</v>
      </c>
      <c r="E8" s="105"/>
      <c r="F8" s="38"/>
      <c r="G8" s="38"/>
      <c r="H8" s="38"/>
    </row>
    <row r="9" spans="1:9" ht="20.100000000000001" customHeight="1">
      <c r="A9" s="120">
        <v>2080501</v>
      </c>
      <c r="B9" s="43" t="s">
        <v>476</v>
      </c>
      <c r="C9" s="105">
        <v>12.17</v>
      </c>
      <c r="D9" s="105">
        <v>12.17</v>
      </c>
      <c r="E9" s="105"/>
      <c r="F9" s="38"/>
      <c r="G9" s="38"/>
      <c r="H9" s="38"/>
    </row>
    <row r="10" spans="1:9" ht="20.100000000000001" customHeight="1">
      <c r="A10" s="120">
        <v>2080505</v>
      </c>
      <c r="B10" s="43" t="s">
        <v>477</v>
      </c>
      <c r="C10" s="105">
        <v>25.6</v>
      </c>
      <c r="D10" s="105">
        <v>25.6</v>
      </c>
      <c r="E10" s="105"/>
      <c r="F10" s="38"/>
      <c r="G10" s="38"/>
      <c r="H10" s="38"/>
    </row>
    <row r="11" spans="1:9" ht="20.100000000000001" customHeight="1">
      <c r="A11" s="120">
        <v>2080506</v>
      </c>
      <c r="B11" s="43" t="s">
        <v>478</v>
      </c>
      <c r="C11" s="105">
        <v>16.29</v>
      </c>
      <c r="D11" s="105">
        <v>16.29</v>
      </c>
      <c r="E11" s="105"/>
      <c r="F11" s="119"/>
      <c r="G11" s="119"/>
      <c r="H11" s="119"/>
    </row>
    <row r="12" spans="1:9" ht="20.100000000000001" customHeight="1">
      <c r="A12" s="120">
        <v>2080599</v>
      </c>
      <c r="B12" s="43" t="s">
        <v>479</v>
      </c>
      <c r="C12" s="105">
        <v>95.91</v>
      </c>
      <c r="D12" s="105">
        <v>95.91</v>
      </c>
      <c r="E12" s="105"/>
      <c r="F12" s="119"/>
      <c r="G12" s="119"/>
      <c r="H12" s="119"/>
      <c r="I12" s="32"/>
    </row>
    <row r="13" spans="1:9" ht="20.100000000000001" customHeight="1">
      <c r="A13" s="120">
        <v>20808</v>
      </c>
      <c r="B13" s="43" t="s">
        <v>480</v>
      </c>
      <c r="C13" s="105">
        <f>SUM(C14:C15)</f>
        <v>44.57</v>
      </c>
      <c r="D13" s="105">
        <f>SUM(D14:D15)</f>
        <v>44.57</v>
      </c>
      <c r="E13" s="105"/>
      <c r="F13" s="119"/>
      <c r="G13" s="119"/>
      <c r="H13" s="119"/>
    </row>
    <row r="14" spans="1:9" ht="20.100000000000001" customHeight="1">
      <c r="A14" s="120">
        <v>2080801</v>
      </c>
      <c r="B14" s="43" t="s">
        <v>481</v>
      </c>
      <c r="C14" s="105">
        <v>5.57</v>
      </c>
      <c r="D14" s="105">
        <v>5.57</v>
      </c>
      <c r="E14" s="105"/>
      <c r="F14" s="119"/>
      <c r="G14" s="119"/>
      <c r="H14" s="119"/>
    </row>
    <row r="15" spans="1:9" ht="20.100000000000001" customHeight="1">
      <c r="A15" s="120">
        <v>2080899</v>
      </c>
      <c r="B15" s="43" t="s">
        <v>482</v>
      </c>
      <c r="C15" s="105">
        <v>39</v>
      </c>
      <c r="D15" s="105">
        <v>39</v>
      </c>
      <c r="E15" s="105"/>
      <c r="F15" s="38"/>
      <c r="G15" s="38"/>
      <c r="H15" s="38"/>
    </row>
    <row r="16" spans="1:9" ht="20.100000000000001" customHeight="1">
      <c r="A16" s="120">
        <v>20899</v>
      </c>
      <c r="B16" s="43" t="s">
        <v>483</v>
      </c>
      <c r="C16" s="105">
        <f>SUM(C17)</f>
        <v>35.67</v>
      </c>
      <c r="D16" s="105">
        <f>SUM(D17)</f>
        <v>35.67</v>
      </c>
      <c r="E16" s="105"/>
      <c r="F16" s="38"/>
      <c r="G16" s="38"/>
      <c r="H16" s="38"/>
    </row>
    <row r="17" spans="1:9" ht="20.100000000000001" customHeight="1">
      <c r="A17" s="120">
        <v>2089999</v>
      </c>
      <c r="B17" s="43" t="s">
        <v>484</v>
      </c>
      <c r="C17" s="105">
        <v>35.67</v>
      </c>
      <c r="D17" s="105">
        <v>35.67</v>
      </c>
      <c r="E17" s="105"/>
      <c r="F17" s="38"/>
      <c r="G17" s="38"/>
      <c r="H17" s="38"/>
    </row>
    <row r="18" spans="1:9" ht="20.100000000000001" customHeight="1">
      <c r="A18" s="120">
        <v>210</v>
      </c>
      <c r="B18" s="44" t="s">
        <v>485</v>
      </c>
      <c r="C18" s="105">
        <f>SUM(C19)</f>
        <v>27.13</v>
      </c>
      <c r="D18" s="105">
        <f>SUM(D19)</f>
        <v>27.13</v>
      </c>
      <c r="E18" s="105"/>
      <c r="F18" s="38"/>
      <c r="G18" s="38"/>
      <c r="H18" s="38"/>
    </row>
    <row r="19" spans="1:9" ht="20.100000000000001" customHeight="1">
      <c r="A19" s="120">
        <v>21011</v>
      </c>
      <c r="B19" s="44" t="s">
        <v>486</v>
      </c>
      <c r="C19" s="105">
        <f>SUM(C20:C20)</f>
        <v>27.13</v>
      </c>
      <c r="D19" s="105">
        <f>SUM(D20:D20)</f>
        <v>27.13</v>
      </c>
      <c r="E19" s="105"/>
      <c r="F19" s="38"/>
      <c r="G19" s="38"/>
      <c r="H19" s="38"/>
    </row>
    <row r="20" spans="1:9" ht="20.100000000000001" customHeight="1">
      <c r="A20" s="120">
        <v>2101101</v>
      </c>
      <c r="B20" s="44" t="s">
        <v>487</v>
      </c>
      <c r="C20" s="105">
        <v>27.13</v>
      </c>
      <c r="D20" s="105">
        <v>27.13</v>
      </c>
      <c r="E20" s="105"/>
      <c r="F20" s="119"/>
      <c r="G20" s="119"/>
      <c r="H20" s="119"/>
    </row>
    <row r="21" spans="1:9" ht="20.100000000000001" customHeight="1">
      <c r="A21" s="120">
        <v>215</v>
      </c>
      <c r="B21" s="43" t="s">
        <v>488</v>
      </c>
      <c r="C21" s="105">
        <f>C22+C24+C27</f>
        <v>4303.7</v>
      </c>
      <c r="D21" s="105">
        <f>D22+D24+D27</f>
        <v>303.7</v>
      </c>
      <c r="E21" s="105">
        <f>E22+E24+E27</f>
        <v>4000</v>
      </c>
      <c r="F21" s="119"/>
      <c r="G21" s="119"/>
      <c r="H21" s="119"/>
    </row>
    <row r="22" spans="1:9" ht="20.100000000000001" customHeight="1">
      <c r="A22" s="120">
        <v>21502</v>
      </c>
      <c r="B22" s="43" t="s">
        <v>506</v>
      </c>
      <c r="C22" s="105">
        <v>1000</v>
      </c>
      <c r="D22" s="105"/>
      <c r="E22" s="105">
        <f>SUM(E23)</f>
        <v>1000</v>
      </c>
      <c r="F22" s="119"/>
      <c r="G22" s="119"/>
      <c r="H22" s="119"/>
    </row>
    <row r="23" spans="1:9" ht="20.100000000000001" customHeight="1">
      <c r="A23" s="120">
        <v>2150299</v>
      </c>
      <c r="B23" s="43" t="s">
        <v>507</v>
      </c>
      <c r="C23" s="105">
        <v>1000</v>
      </c>
      <c r="D23" s="32"/>
      <c r="E23" s="105">
        <v>1000</v>
      </c>
      <c r="F23" s="119"/>
      <c r="G23" s="119"/>
      <c r="H23" s="119"/>
      <c r="I23" s="32"/>
    </row>
    <row r="24" spans="1:9" ht="20.100000000000001" customHeight="1">
      <c r="A24" s="120">
        <v>21505</v>
      </c>
      <c r="B24" s="43" t="s">
        <v>489</v>
      </c>
      <c r="C24" s="138">
        <f>SUM(C25:C26)</f>
        <v>2103.6999999999998</v>
      </c>
      <c r="D24" s="105">
        <f>SUM(D25:D26)</f>
        <v>303.7</v>
      </c>
      <c r="E24" s="105">
        <f>SUM(E25:E26)</f>
        <v>1800</v>
      </c>
      <c r="F24" s="119"/>
      <c r="G24" s="119"/>
      <c r="H24" s="119"/>
    </row>
    <row r="25" spans="1:9" ht="20.100000000000001" customHeight="1">
      <c r="A25" s="120">
        <v>2150501</v>
      </c>
      <c r="B25" s="43" t="s">
        <v>467</v>
      </c>
      <c r="C25" s="105">
        <v>303.7</v>
      </c>
      <c r="D25" s="105">
        <v>303.7</v>
      </c>
      <c r="E25" s="105"/>
      <c r="F25" s="119"/>
      <c r="G25" s="119"/>
      <c r="H25" s="119"/>
    </row>
    <row r="26" spans="1:9" ht="20.100000000000001" customHeight="1">
      <c r="A26" s="120">
        <v>2150517</v>
      </c>
      <c r="B26" s="43" t="s">
        <v>508</v>
      </c>
      <c r="C26" s="105">
        <v>1800</v>
      </c>
      <c r="D26" s="105"/>
      <c r="E26" s="105">
        <v>1800</v>
      </c>
      <c r="F26" s="38"/>
      <c r="G26" s="38"/>
      <c r="H26" s="38"/>
    </row>
    <row r="27" spans="1:9" ht="20.100000000000001" customHeight="1">
      <c r="A27" s="120">
        <v>21508</v>
      </c>
      <c r="B27" s="43" t="s">
        <v>490</v>
      </c>
      <c r="C27" s="138">
        <f>SUM(C28)</f>
        <v>1200</v>
      </c>
      <c r="D27" s="105"/>
      <c r="E27" s="105">
        <f>SUM(E28)</f>
        <v>1200</v>
      </c>
      <c r="F27" s="38"/>
      <c r="G27" s="38"/>
      <c r="H27" s="38"/>
    </row>
    <row r="28" spans="1:9" ht="20.100000000000001" customHeight="1">
      <c r="A28" s="120">
        <v>2150899</v>
      </c>
      <c r="B28" s="43" t="s">
        <v>491</v>
      </c>
      <c r="C28" s="105">
        <v>1200</v>
      </c>
      <c r="D28" s="32"/>
      <c r="E28" s="105">
        <v>1200</v>
      </c>
      <c r="F28" s="119"/>
      <c r="G28" s="119"/>
      <c r="H28" s="119"/>
    </row>
    <row r="29" spans="1:9" ht="20.100000000000001" customHeight="1">
      <c r="A29" s="120">
        <v>221</v>
      </c>
      <c r="B29" s="44" t="s">
        <v>492</v>
      </c>
      <c r="C29" s="105">
        <f>SUM(C30)</f>
        <v>19.27</v>
      </c>
      <c r="D29" s="105">
        <f>SUM(D30)</f>
        <v>19.27</v>
      </c>
      <c r="E29" s="105"/>
      <c r="F29" s="119"/>
      <c r="G29" s="119"/>
      <c r="H29" s="119"/>
    </row>
    <row r="30" spans="1:9" ht="20.100000000000001" customHeight="1">
      <c r="A30" s="120">
        <v>22102</v>
      </c>
      <c r="B30" s="44" t="s">
        <v>493</v>
      </c>
      <c r="C30" s="105">
        <f>SUM(C31)</f>
        <v>19.27</v>
      </c>
      <c r="D30" s="105">
        <f>SUM(D31)</f>
        <v>19.27</v>
      </c>
      <c r="E30" s="105"/>
      <c r="F30" s="119"/>
      <c r="G30" s="119"/>
      <c r="H30" s="119"/>
    </row>
    <row r="31" spans="1:9" ht="20.100000000000001" customHeight="1">
      <c r="A31" s="120">
        <v>2210201</v>
      </c>
      <c r="B31" s="44" t="s">
        <v>494</v>
      </c>
      <c r="C31" s="105">
        <v>19.27</v>
      </c>
      <c r="D31" s="105">
        <v>19.27</v>
      </c>
      <c r="E31" s="105"/>
      <c r="F31" s="119"/>
      <c r="G31" s="119"/>
      <c r="H31" s="119"/>
      <c r="I31" s="32"/>
    </row>
    <row r="32" spans="1:9" ht="12.75" customHeight="1">
      <c r="B32" s="32"/>
      <c r="F32" s="32"/>
    </row>
    <row r="33" spans="1:8" ht="12.75" customHeight="1">
      <c r="A33" s="32"/>
      <c r="B33" s="32"/>
      <c r="H33" s="32"/>
    </row>
    <row r="34" spans="1:8" ht="12.75" customHeight="1">
      <c r="A34" s="32"/>
      <c r="B34" s="32"/>
      <c r="E34" s="32"/>
    </row>
    <row r="35" spans="1:8" ht="12.75" customHeight="1">
      <c r="C35" s="32"/>
      <c r="F35" s="32"/>
    </row>
    <row r="36" spans="1:8" ht="12.75" customHeight="1">
      <c r="B36" s="32"/>
    </row>
    <row r="37" spans="1:8" ht="12.75" customHeight="1">
      <c r="B37" s="32"/>
    </row>
    <row r="38" spans="1:8" ht="12.75" customHeight="1">
      <c r="G38" s="32"/>
    </row>
    <row r="39" spans="1:8" ht="12.75" customHeight="1">
      <c r="B39" s="32"/>
    </row>
    <row r="40" spans="1:8" ht="12.75" customHeight="1">
      <c r="C40" s="32"/>
      <c r="G40" s="32"/>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2021-04-01T01:25:53Z</cp:lastPrinted>
  <dcterms:created xsi:type="dcterms:W3CDTF">2015-06-05T18:19:34Z</dcterms:created>
  <dcterms:modified xsi:type="dcterms:W3CDTF">2021-06-01T07:24:10Z</dcterms:modified>
</cp:coreProperties>
</file>