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9200" windowHeight="7065" firstSheet="2"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44525"/>
</workbook>
</file>

<file path=xl/calcChain.xml><?xml version="1.0" encoding="utf-8"?>
<calcChain xmlns="http://schemas.openxmlformats.org/spreadsheetml/2006/main">
  <c r="E6" i="10" l="1"/>
  <c r="C6" i="10"/>
  <c r="B18" i="8" l="1"/>
  <c r="D36" i="4"/>
  <c r="F36" i="4"/>
  <c r="G36" i="4"/>
  <c r="C36" i="4"/>
  <c r="D18" i="8"/>
  <c r="C21" i="7" l="1"/>
  <c r="D14" i="8" l="1"/>
  <c r="C41" i="6"/>
  <c r="H11" i="5" l="1"/>
  <c r="E11" i="5"/>
  <c r="F31" i="4" l="1"/>
  <c r="G8" i="4"/>
  <c r="C8" i="4"/>
  <c r="C7" i="4" s="1"/>
  <c r="E9" i="4"/>
  <c r="E8" i="4" s="1"/>
  <c r="E9" i="7"/>
  <c r="D9" i="7"/>
  <c r="C9" i="7"/>
  <c r="E10" i="7"/>
  <c r="C10" i="7"/>
  <c r="C11" i="7"/>
  <c r="C30" i="7" l="1"/>
  <c r="E48" i="4" l="1"/>
  <c r="E28" i="4"/>
  <c r="C8" i="5" l="1"/>
  <c r="C7" i="5" s="1"/>
  <c r="C6" i="5" s="1"/>
  <c r="E9" i="5"/>
  <c r="E10" i="5"/>
  <c r="G27" i="4"/>
  <c r="G26" i="4" s="1"/>
  <c r="F12" i="4"/>
  <c r="F7" i="4" s="1"/>
  <c r="F51" i="4"/>
  <c r="G47" i="4"/>
  <c r="E47" i="4" s="1"/>
  <c r="G42" i="4"/>
  <c r="G38" i="4"/>
  <c r="F37" i="4"/>
  <c r="F35" i="4" s="1"/>
  <c r="F6" i="4" s="1"/>
  <c r="F30" i="4"/>
  <c r="F25" i="4"/>
  <c r="F23" i="4"/>
  <c r="F20" i="4"/>
  <c r="F21" i="4"/>
  <c r="F19" i="4"/>
  <c r="D47" i="4"/>
  <c r="D27" i="4"/>
  <c r="C55" i="7"/>
  <c r="C53" i="7"/>
  <c r="E54" i="7"/>
  <c r="C54" i="7" s="1"/>
  <c r="E29" i="7"/>
  <c r="E28" i="7" s="1"/>
  <c r="C29" i="7"/>
  <c r="D14" i="7"/>
  <c r="D51" i="6"/>
  <c r="C51" i="6"/>
  <c r="D27" i="6"/>
  <c r="C27" i="6"/>
  <c r="D12" i="6"/>
  <c r="C12" i="6"/>
  <c r="B15" i="3"/>
  <c r="E27" i="4" l="1"/>
  <c r="E34" i="4"/>
  <c r="E30" i="4"/>
  <c r="E11" i="4"/>
  <c r="E13" i="4"/>
  <c r="E38" i="4"/>
  <c r="E40" i="4"/>
  <c r="D11" i="8"/>
  <c r="D9" i="8"/>
  <c r="D7" i="8"/>
  <c r="C15" i="7"/>
  <c r="C13" i="7"/>
  <c r="C36" i="7"/>
  <c r="C32" i="7"/>
  <c r="C45" i="7"/>
  <c r="C47" i="7"/>
  <c r="B18" i="3" l="1"/>
  <c r="E21" i="2" l="1"/>
  <c r="C8" i="2"/>
  <c r="B8" i="2"/>
  <c r="E5" i="2"/>
  <c r="G8" i="5"/>
  <c r="D8" i="5"/>
  <c r="C44" i="10"/>
  <c r="C43" i="10"/>
  <c r="C42" i="10"/>
  <c r="C41" i="10"/>
  <c r="C40" i="10"/>
  <c r="C39" i="10"/>
  <c r="C38" i="10"/>
  <c r="C37" i="10"/>
  <c r="C36" i="10"/>
  <c r="C35" i="10"/>
  <c r="C34" i="10"/>
  <c r="C33" i="10"/>
  <c r="C32" i="10"/>
  <c r="C31" i="10"/>
  <c r="C30" i="10"/>
  <c r="C29" i="10"/>
  <c r="C28" i="10"/>
  <c r="C27" i="10"/>
  <c r="C26" i="10"/>
  <c r="E25" i="10"/>
  <c r="C25" i="10" s="1"/>
  <c r="C24" i="10"/>
  <c r="C23" i="10"/>
  <c r="C22" i="10"/>
  <c r="C21" i="10"/>
  <c r="C20" i="10"/>
  <c r="D19" i="10"/>
  <c r="C19" i="10"/>
  <c r="C18" i="10"/>
  <c r="C17" i="10"/>
  <c r="C16" i="10"/>
  <c r="C15" i="10"/>
  <c r="C14" i="10"/>
  <c r="C13" i="10"/>
  <c r="C12" i="10"/>
  <c r="C11" i="10"/>
  <c r="C10" i="10"/>
  <c r="C9" i="10"/>
  <c r="C8" i="10"/>
  <c r="D7" i="10"/>
  <c r="D6" i="10" s="1"/>
  <c r="E51" i="4"/>
  <c r="E50" i="4" s="1"/>
  <c r="E49" i="4" s="1"/>
  <c r="F50" i="4"/>
  <c r="F49" i="4" s="1"/>
  <c r="D50" i="4"/>
  <c r="D49" i="4" s="1"/>
  <c r="E46" i="4"/>
  <c r="H46" i="4" s="1"/>
  <c r="E45" i="4"/>
  <c r="H45" i="4" s="1"/>
  <c r="G44" i="4"/>
  <c r="D44" i="4"/>
  <c r="C44" i="4"/>
  <c r="C35" i="4" s="1"/>
  <c r="C6" i="4" s="1"/>
  <c r="E43" i="4"/>
  <c r="E42" i="4" s="1"/>
  <c r="G35" i="4"/>
  <c r="G6" i="4" s="1"/>
  <c r="D42" i="4"/>
  <c r="D35" i="4" s="1"/>
  <c r="D6" i="4" s="1"/>
  <c r="E41" i="4"/>
  <c r="E39" i="4"/>
  <c r="E37" i="4"/>
  <c r="D33" i="4"/>
  <c r="D32" i="4" s="1"/>
  <c r="G33" i="4"/>
  <c r="E31" i="4"/>
  <c r="E29" i="4" s="1"/>
  <c r="E26" i="4" s="1"/>
  <c r="F29" i="4"/>
  <c r="F26" i="4" s="1"/>
  <c r="D29" i="4"/>
  <c r="D26" i="4" s="1"/>
  <c r="E25" i="4"/>
  <c r="E24" i="4" s="1"/>
  <c r="F24" i="4"/>
  <c r="D24" i="4"/>
  <c r="E23" i="4"/>
  <c r="E22" i="4" s="1"/>
  <c r="F22" i="4"/>
  <c r="D22" i="4"/>
  <c r="E21" i="4"/>
  <c r="E20" i="4"/>
  <c r="E19" i="4"/>
  <c r="F18" i="4"/>
  <c r="D18" i="4"/>
  <c r="E16" i="4"/>
  <c r="E15" i="4" s="1"/>
  <c r="E14" i="4" s="1"/>
  <c r="F15" i="4"/>
  <c r="F14" i="4" s="1"/>
  <c r="D15" i="4"/>
  <c r="D14" i="4" s="1"/>
  <c r="E12" i="4"/>
  <c r="D12" i="4"/>
  <c r="G10" i="4"/>
  <c r="G7" i="4" s="1"/>
  <c r="D10" i="4"/>
  <c r="F17" i="8"/>
  <c r="F21" i="8" s="1"/>
  <c r="E17" i="8"/>
  <c r="E21" i="8" s="1"/>
  <c r="B17" i="8"/>
  <c r="B21" i="8" s="1"/>
  <c r="D16" i="8"/>
  <c r="D12" i="8"/>
  <c r="D10" i="8"/>
  <c r="D8" i="8"/>
  <c r="C58" i="7"/>
  <c r="D57" i="7"/>
  <c r="D56" i="7" s="1"/>
  <c r="C56" i="7" s="1"/>
  <c r="C52" i="7"/>
  <c r="E51" i="7"/>
  <c r="C51" i="7" s="1"/>
  <c r="C50" i="7"/>
  <c r="E49" i="7"/>
  <c r="C48" i="7"/>
  <c r="C46" i="7"/>
  <c r="C44" i="7"/>
  <c r="E43" i="7"/>
  <c r="D43" i="7"/>
  <c r="D42" i="7" s="1"/>
  <c r="E38" i="7"/>
  <c r="E35" i="7"/>
  <c r="C33" i="7"/>
  <c r="D31" i="7"/>
  <c r="C27" i="7"/>
  <c r="D26" i="7"/>
  <c r="C26" i="7" s="1"/>
  <c r="C25" i="7"/>
  <c r="D24" i="7"/>
  <c r="C24" i="7" s="1"/>
  <c r="C23" i="7"/>
  <c r="C22" i="7"/>
  <c r="D20" i="7"/>
  <c r="C20" i="7" s="1"/>
  <c r="C18" i="7"/>
  <c r="D17" i="7"/>
  <c r="C17" i="7" s="1"/>
  <c r="C14" i="7"/>
  <c r="E12" i="7"/>
  <c r="D54" i="6"/>
  <c r="D53" i="6" s="1"/>
  <c r="C54" i="6"/>
  <c r="C53" i="6" s="1"/>
  <c r="D48" i="6"/>
  <c r="C48" i="6"/>
  <c r="D46" i="6"/>
  <c r="C46" i="6"/>
  <c r="J40" i="6"/>
  <c r="D40" i="6"/>
  <c r="C40" i="6"/>
  <c r="D36" i="6"/>
  <c r="D35" i="6" s="1"/>
  <c r="C36" i="6"/>
  <c r="C35" i="6" s="1"/>
  <c r="D33" i="6"/>
  <c r="D32" i="6" s="1"/>
  <c r="C33" i="6"/>
  <c r="C32" i="6" s="1"/>
  <c r="D29" i="6"/>
  <c r="D26" i="6" s="1"/>
  <c r="C29" i="6"/>
  <c r="C26" i="6" s="1"/>
  <c r="D24" i="6"/>
  <c r="C24" i="6"/>
  <c r="D22" i="6"/>
  <c r="C22" i="6"/>
  <c r="D18" i="6"/>
  <c r="C18" i="6"/>
  <c r="D15" i="6"/>
  <c r="D14" i="6" s="1"/>
  <c r="C15" i="6"/>
  <c r="C14" i="6" s="1"/>
  <c r="D10" i="6"/>
  <c r="D9" i="6" s="1"/>
  <c r="C10" i="6"/>
  <c r="C9" i="6" s="1"/>
  <c r="D15" i="3"/>
  <c r="D18" i="3" s="1"/>
  <c r="H39" i="4" l="1"/>
  <c r="H36" i="4" s="1"/>
  <c r="H35" i="4" s="1"/>
  <c r="E36" i="4"/>
  <c r="D23" i="8"/>
  <c r="G7" i="5"/>
  <c r="G6" i="5" s="1"/>
  <c r="E8" i="5"/>
  <c r="E7" i="5" s="1"/>
  <c r="E6" i="5" s="1"/>
  <c r="D7" i="5"/>
  <c r="D6" i="5" s="1"/>
  <c r="E33" i="4"/>
  <c r="E32" i="4" s="1"/>
  <c r="G32" i="4"/>
  <c r="D7" i="4"/>
  <c r="E37" i="7"/>
  <c r="C37" i="7" s="1"/>
  <c r="C38" i="7"/>
  <c r="C35" i="7"/>
  <c r="E34" i="7"/>
  <c r="C34" i="7" s="1"/>
  <c r="C39" i="6"/>
  <c r="J39" i="6"/>
  <c r="J8" i="6" s="1"/>
  <c r="D39" i="6"/>
  <c r="C49" i="7"/>
  <c r="E42" i="7"/>
  <c r="C7" i="10"/>
  <c r="E10" i="4"/>
  <c r="E7" i="4" s="1"/>
  <c r="F17" i="4"/>
  <c r="E44" i="4"/>
  <c r="H44" i="4" s="1"/>
  <c r="C31" i="7"/>
  <c r="D28" i="7"/>
  <c r="C28" i="7" s="1"/>
  <c r="C12" i="7"/>
  <c r="E18" i="4"/>
  <c r="E17" i="4" s="1"/>
  <c r="C17" i="6"/>
  <c r="C8" i="6" s="1"/>
  <c r="D17" i="6"/>
  <c r="D19" i="7"/>
  <c r="C57" i="7"/>
  <c r="C43" i="7"/>
  <c r="D17" i="8"/>
  <c r="D21" i="8" s="1"/>
  <c r="D17" i="4"/>
  <c r="D16" i="7"/>
  <c r="C6" i="2"/>
  <c r="B6" i="2"/>
  <c r="H8" i="5" l="1"/>
  <c r="H7" i="5" s="1"/>
  <c r="H6" i="5" s="1"/>
  <c r="C42" i="7"/>
  <c r="E8" i="7"/>
  <c r="D8" i="6"/>
  <c r="C19" i="7"/>
  <c r="D8" i="7"/>
  <c r="E35" i="4"/>
  <c r="E6" i="4" s="1"/>
  <c r="H6" i="4"/>
  <c r="C16" i="7"/>
  <c r="C8" i="7" l="1"/>
</calcChain>
</file>

<file path=xl/sharedStrings.xml><?xml version="1.0" encoding="utf-8"?>
<sst xmlns="http://schemas.openxmlformats.org/spreadsheetml/2006/main" count="597" uniqueCount="305">
  <si>
    <t>附件2</t>
  </si>
  <si>
    <t>收入支出决算总表</t>
  </si>
  <si>
    <t>公开01表</t>
  </si>
  <si>
    <t>单位：万元</t>
  </si>
  <si>
    <t>收入</t>
  </si>
  <si>
    <t>支出</t>
  </si>
  <si>
    <t>项目</t>
  </si>
  <si>
    <t>决算数</t>
  </si>
  <si>
    <t>一、一般公共服务支出</t>
  </si>
  <si>
    <t>二、教育支出</t>
  </si>
  <si>
    <t>三、社会保障和就业支出</t>
  </si>
  <si>
    <t>四、卫生健康支出</t>
  </si>
  <si>
    <t>五、节能环保支出</t>
  </si>
  <si>
    <t>六、城乡社区支出</t>
  </si>
  <si>
    <t>七、农林水支出</t>
  </si>
  <si>
    <t>八、交通运输支出</t>
  </si>
  <si>
    <t>九、自然资源海洋气象等支出</t>
  </si>
  <si>
    <t>十、住房保障支出</t>
  </si>
  <si>
    <t>本年收入合计</t>
  </si>
  <si>
    <t>本年支出合计</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</si>
  <si>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</si>
  <si>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</si>
  <si>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</si>
  <si>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</si>
  <si>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</si>
  <si>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</si>
  <si>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</si>
  <si>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</si>
  <si>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</si>
  <si>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</si>
  <si>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</si>
  <si>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</si>
  <si>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</si>
  <si>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</si>
  <si>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</si>
  <si>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</si>
  <si>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</si>
  <si>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</si>
  <si>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</si>
  <si>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 计</t>
  </si>
  <si>
    <t>201</t>
  </si>
  <si>
    <t>一般公共服务支出</t>
  </si>
  <si>
    <t xml:space="preserve">  商贸事务</t>
  </si>
  <si>
    <t xml:space="preserve">    招商引资</t>
  </si>
  <si>
    <t>205</t>
  </si>
  <si>
    <t>教育支出</t>
  </si>
  <si>
    <t>20508</t>
  </si>
  <si>
    <t xml:space="preserve">  进修及培训</t>
  </si>
  <si>
    <t>2050803</t>
  </si>
  <si>
    <t xml:space="preserve">    培训支出</t>
  </si>
  <si>
    <t>208</t>
  </si>
  <si>
    <t>社会保障和就业支出</t>
  </si>
  <si>
    <t>20805</t>
  </si>
  <si>
    <t xml:space="preserve">  行政事业单位离退休</t>
  </si>
  <si>
    <t xml:space="preserve">    机关事业单位基本养老保险缴费支出</t>
  </si>
  <si>
    <t xml:space="preserve">   机关事业单位职业年金缴费支出</t>
  </si>
  <si>
    <t xml:space="preserve">   其他行政事业单位离退休支出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</si>
  <si>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</si>
  <si>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</si>
  <si>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</si>
  <si>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</si>
  <si>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</si>
  <si>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</si>
  <si>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</si>
  <si>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</si>
  <si>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</si>
  <si>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</si>
  <si>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 xml:space="preserve">  行政事业单位医疗</t>
  </si>
  <si>
    <t xml:space="preserve">    行政单位医疗</t>
  </si>
  <si>
    <t xml:space="preserve">    事业单位医疗</t>
  </si>
  <si>
    <t>节能环保支出</t>
  </si>
  <si>
    <t>城乡社区支出</t>
  </si>
  <si>
    <t xml:space="preserve"> 国有土地使用权出让收入及对应专项债务收入安排的支出</t>
  </si>
  <si>
    <t xml:space="preserve">    征地和拆迁补偿支出</t>
  </si>
  <si>
    <t xml:space="preserve">    农村基础设施建设支出</t>
  </si>
  <si>
    <t xml:space="preserve">    其他国有土地使用权出让收入安排的支出</t>
  </si>
  <si>
    <t>214</t>
  </si>
  <si>
    <t>交通运输支出</t>
  </si>
  <si>
    <t>21401</t>
  </si>
  <si>
    <t xml:space="preserve">  公路水路运输</t>
  </si>
  <si>
    <t>2140101</t>
  </si>
  <si>
    <t xml:space="preserve">    行政运行</t>
  </si>
  <si>
    <t xml:space="preserve">    公路建设</t>
  </si>
  <si>
    <t>2140106</t>
  </si>
  <si>
    <t xml:space="preserve">    公路养护</t>
  </si>
  <si>
    <t>2140199</t>
  </si>
  <si>
    <t xml:space="preserve">    其他公路水路运输支出</t>
  </si>
  <si>
    <t>21404</t>
  </si>
  <si>
    <t xml:space="preserve">  石油价格改革对交通运输的补贴</t>
  </si>
  <si>
    <t xml:space="preserve">    成品油价格改革补贴其他支出</t>
  </si>
  <si>
    <t>21406</t>
  </si>
  <si>
    <t xml:space="preserve">  车辆购置税支出</t>
  </si>
  <si>
    <t xml:space="preserve">     车辆购置税用于公路等基础设施建设支出</t>
  </si>
  <si>
    <t>2140602</t>
  </si>
  <si>
    <t xml:space="preserve">     车辆购置税用于农村公路建设支出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</si>
  <si>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</si>
  <si>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</si>
  <si>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</si>
  <si>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</si>
  <si>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</si>
  <si>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</si>
  <si>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</si>
  <si>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</si>
  <si>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</si>
  <si>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</si>
  <si>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</si>
  <si>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</si>
  <si>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</si>
  <si>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</si>
  <si>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</si>
  <si>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</si>
  <si>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</si>
  <si>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</si>
  <si>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</si>
  <si>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</si>
  <si>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</si>
  <si>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</si>
  <si>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</si>
  <si>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</si>
  <si>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</si>
  <si>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</si>
  <si>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</si>
  <si>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</si>
  <si>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</si>
  <si>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</si>
  <si>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</si>
  <si>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</si>
  <si>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</si>
  <si>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</si>
  <si>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</si>
  <si>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</si>
  <si>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</si>
  <si>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</si>
  <si>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</si>
  <si>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</si>
  <si>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</si>
  <si>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</si>
  <si>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</si>
  <si>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</si>
  <si>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</si>
  <si>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</si>
  <si>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</si>
  <si>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</si>
  <si>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</si>
  <si>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</si>
  <si>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</si>
  <si>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</si>
  <si>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</si>
  <si>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</si>
  <si>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</si>
  <si>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</si>
  <si>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</si>
  <si>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</si>
  <si>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</si>
  <si>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</si>
  <si>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</si>
  <si>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</si>
  <si>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</si>
  <si>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</si>
  <si>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</si>
  <si>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</si>
  <si>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</si>
  <si>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</si>
  <si>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</si>
  <si>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</si>
  <si>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</si>
  <si>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</si>
  <si>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</si>
  <si>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30309</t>
  </si>
  <si>
    <t xml:space="preserve">  奖励金</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</si>
  <si>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</si>
  <si>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</si>
  <si>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</si>
  <si>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</si>
  <si>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</si>
  <si>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</si>
  <si>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</si>
  <si>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</si>
  <si>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</si>
  <si>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</si>
  <si>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</si>
  <si>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</si>
  <si>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</si>
  <si>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</si>
  <si>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</si>
  <si>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</si>
  <si>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</si>
  <si>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</si>
  <si>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</si>
  <si>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</si>
  <si>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</si>
  <si>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</si>
  <si>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</si>
  <si>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</si>
  <si>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</si>
  <si>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</si>
  <si>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</si>
  <si>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</si>
  <si>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</si>
  <si>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</si>
  <si>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</si>
  <si>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</si>
  <si>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</si>
  <si>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</si>
  <si>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</si>
  <si>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</si>
  <si>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</si>
  <si>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</si>
  <si>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</si>
  <si>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</si>
  <si>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</si>
  <si>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</si>
  <si>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</si>
  <si>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</si>
  <si>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</si>
  <si>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</si>
  <si>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</si>
  <si>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</si>
  <si>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</si>
  <si>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</si>
  <si>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</si>
  <si>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</si>
  <si>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</si>
  <si>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</si>
  <si>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</si>
  <si>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</si>
  <si>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</si>
  <si>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</si>
  <si>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</si>
  <si>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</si>
  <si>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</si>
  <si>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</si>
  <si>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</si>
  <si>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</si>
  <si>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</si>
  <si>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</si>
  <si>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</si>
  <si>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</si>
  <si>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</si>
  <si>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</si>
  <si>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</si>
  <si>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</si>
  <si>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</si>
  <si>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</si>
  <si>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</si>
  <si>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</si>
  <si>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</si>
  <si>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</si>
  <si>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</si>
  <si>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</si>
  <si>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</si>
  <si>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</si>
  <si>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</si>
  <si>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</si>
  <si>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</si>
  <si>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</si>
  <si>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</si>
  <si>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</si>
  <si>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</si>
  <si>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</si>
  <si>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</si>
  <si>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</si>
  <si>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</si>
  <si>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</si>
  <si>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</si>
  <si>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</si>
  <si>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</si>
  <si>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一、财政拨款收入</t>
    <phoneticPr fontId="25" type="noConversion"/>
  </si>
  <si>
    <t>八、其他收入</t>
  </si>
  <si>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56" type="noConversion"/>
  </si>
  <si>
    <r>
      <t>本表为空的部门应将空表公开，并注明：</t>
    </r>
    <r>
      <rPr>
        <b/>
        <sz val="11"/>
        <color indexed="8"/>
        <rFont val="仿宋"/>
        <family val="3"/>
        <charset val="134"/>
      </rPr>
      <t>本单位无政府性基金收入，也没有使用政府性基金安排的支出，故本表无数据。</t>
    </r>
    <phoneticPr fontId="25" type="noConversion"/>
  </si>
  <si>
    <t>公开09表</t>
  </si>
  <si>
    <t>备注：本表反映部门本年度国有资本经营预算财政拨款支出情况。</t>
  </si>
  <si>
    <t>国有资本经营预算财政拨款支出决算表</t>
    <phoneticPr fontId="54" type="noConversion"/>
  </si>
  <si>
    <t>备注：本表为空的单位应将空表公开，并注明：本单位无相关数据，故本表为空。</t>
    <phoneticPr fontId="54" type="noConversion"/>
  </si>
  <si>
    <t xml:space="preserve">    公路运输管理</t>
    <phoneticPr fontId="54" type="noConversion"/>
  </si>
  <si>
    <t xml:space="preserve">  组织事务</t>
  </si>
  <si>
    <t xml:space="preserve">  组织事务</t>
    <phoneticPr fontId="54" type="noConversion"/>
  </si>
  <si>
    <t xml:space="preserve">    其他组织事务支出</t>
  </si>
  <si>
    <t xml:space="preserve">    其他组织事务支出</t>
    <phoneticPr fontId="54" type="noConversion"/>
  </si>
  <si>
    <t xml:space="preserve">  公共卫生</t>
  </si>
  <si>
    <t xml:space="preserve">  公共卫生</t>
    <phoneticPr fontId="54" type="noConversion"/>
  </si>
  <si>
    <t xml:space="preserve">    其他公共卫生支出</t>
  </si>
  <si>
    <t xml:space="preserve">    其他公共卫生支出</t>
    <phoneticPr fontId="54" type="noConversion"/>
  </si>
  <si>
    <t xml:space="preserve">  污染减排</t>
  </si>
  <si>
    <t xml:space="preserve">  污染减排</t>
    <phoneticPr fontId="54" type="noConversion"/>
  </si>
  <si>
    <t xml:space="preserve">    减排专项支出</t>
  </si>
  <si>
    <t xml:space="preserve">    减排专项支出</t>
    <phoneticPr fontId="54" type="noConversion"/>
  </si>
  <si>
    <t xml:space="preserve">  其他交通运输支出</t>
  </si>
  <si>
    <t xml:space="preserve">  其他交通运输支出</t>
    <phoneticPr fontId="54" type="noConversion"/>
  </si>
  <si>
    <t xml:space="preserve">    其他交通运输支出</t>
  </si>
  <si>
    <t xml:space="preserve">    其他交通运输支出</t>
    <phoneticPr fontId="54" type="noConversion"/>
  </si>
  <si>
    <t>公开部门：重庆市梁平区交通局</t>
    <phoneticPr fontId="54" type="noConversion"/>
  </si>
  <si>
    <t>公开部门：重庆市梁平区交通局</t>
    <phoneticPr fontId="54" type="noConversion"/>
  </si>
  <si>
    <t xml:space="preserve">  政府办公厅（室）及相关机构事务支出</t>
  </si>
  <si>
    <t xml:space="preserve">  政府办公厅（室）及相关机构事务支出</t>
    <phoneticPr fontId="54" type="noConversion"/>
  </si>
  <si>
    <t xml:space="preserve">    其他政府办公厅（室）及相关机构事务支出</t>
  </si>
  <si>
    <t xml:space="preserve">    其他政府办公厅（室）及相关机构事务支出</t>
    <phoneticPr fontId="54" type="noConversion"/>
  </si>
  <si>
    <t>用事业基金弥补收支差额</t>
    <phoneticPr fontId="54" type="noConversion"/>
  </si>
  <si>
    <t>二、上级补助收入</t>
    <phoneticPr fontId="54" type="noConversion"/>
  </si>
  <si>
    <t>三、事业收入</t>
    <phoneticPr fontId="54" type="noConversion"/>
  </si>
  <si>
    <t>四、经营收入</t>
    <phoneticPr fontId="54" type="noConversion"/>
  </si>
  <si>
    <t>五、附属单位上缴收入</t>
    <phoneticPr fontId="54" type="noConversion"/>
  </si>
  <si>
    <t>七、交通运输支出</t>
    <phoneticPr fontId="54" type="noConversion"/>
  </si>
  <si>
    <t>八、住房保障支出</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</si>
</sst>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_(* #,##0.00_);_(* \(#,##0.00\);_(* &quot;-&quot;??_);_(@_)"/>
    <numFmt numFmtId="177" formatCode="_(\$* #,##0_);_(\$* \(#,##0\);_(\$* &quot;-&quot;_);_(@_)"/>
    <numFmt numFmtId="178" formatCode="0.00_ "/>
    <numFmt numFmtId="179" formatCode="0.00_);[Red]\(0.00\)"/>
    <numFmt numFmtId="180" formatCode="0.0_);[Red]\(0.0\)"/>
    <numFmt numFmtId="181" formatCode="0.0_ "/>
    <numFmt numFmtId="182" formatCode="#,##0.00_);[Red]\(#,##0.00\)"/>
    <numFmt numFmtId="183" formatCode="#,##0_);[Red]\(#,##0\)"/>
    <numFmt numFmtId="184" formatCode=";;"/>
    <numFmt numFmtId="185" formatCode="#,##0.0_);[Red]\(#,##0.0\)"/>
    <numFmt numFmtId="186" formatCode="#,##0.00_ "/>
    <numFmt numFmtId="187" formatCode="#,##0.0;[Red]\-#,##0.0"/>
    <numFmt numFmtId="188" formatCode="0_);[Red]\(0\)"/>
    <numFmt numFmtId="189" formatCode="0_ "/>
    <numFmt numFmtId="190" formatCode="#,##0.0_ "/>
  </numFmts>
  <fonts count="65">
    <font>
      <sz val="9"/>
      <color theme="1"/>
      <name val="宋体"/>
      <charset val="134"/>
      <scheme val="minor"/>
    </font>
    <font>
      <sz val="18"/>
      <name val="华文中宋"/>
      <family val="3"/>
      <charset val="134"/>
    </font>
    <font>
      <sz val="11"/>
      <color indexed="8"/>
      <name val="仿宋"/>
      <family val="3"/>
      <charset val="134"/>
    </font>
    <font>
      <sz val="11"/>
      <color indexed="8"/>
      <name val="宋体"/>
      <family val="3"/>
      <charset val="134"/>
    </font>
    <font>
      <sz val="11"/>
      <name val="仿宋"/>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family val="3"/>
      <charset val="134"/>
    </font>
    <font>
      <sz val="10"/>
      <name val="仿宋"/>
      <family val="3"/>
      <charset val="134"/>
    </font>
    <font>
      <b/>
      <sz val="9"/>
      <color indexed="8"/>
      <name val="宋体"/>
      <family val="3"/>
      <charset val="134"/>
    </font>
    <font>
      <b/>
      <sz val="12"/>
      <name val="楷体_GB2312"/>
      <family val="2"/>
    </font>
    <font>
      <sz val="12"/>
      <name val="楷体_GB2312"/>
      <family val="2"/>
    </font>
    <font>
      <sz val="11"/>
      <color indexed="8"/>
      <name val="黑体"/>
      <family val="3"/>
      <charset val="134"/>
    </font>
    <font>
      <b/>
      <sz val="11"/>
      <color indexed="8"/>
      <name val="仿宋"/>
      <family val="3"/>
      <charset val="134"/>
    </font>
    <font>
      <sz val="11"/>
      <name val="仿宋"/>
      <family val="3"/>
      <charset val="134"/>
    </font>
    <font>
      <b/>
      <sz val="12"/>
      <color indexed="8"/>
      <name val="Arial"/>
      <family val="2"/>
    </font>
    <font>
      <sz val="12"/>
      <color indexed="8"/>
      <name val="Arial"/>
      <family val="2"/>
    </font>
    <font>
      <b/>
      <sz val="11"/>
      <name val="仿宋"/>
      <family val="3"/>
      <charset val="134"/>
    </font>
    <font>
      <sz val="11"/>
      <color indexed="8"/>
      <name val="Arial"/>
      <family val="2"/>
    </font>
    <font>
      <sz val="12"/>
      <color indexed="8"/>
      <name val="宋体"/>
      <family val="3"/>
      <charset val="134"/>
    </font>
    <font>
      <b/>
      <sz val="9"/>
      <name val="宋体"/>
      <family val="3"/>
      <charset val="134"/>
    </font>
    <font>
      <sz val="9"/>
      <name val="宋体"/>
      <family val="3"/>
      <charset val="134"/>
    </font>
    <font>
      <b/>
      <sz val="10"/>
      <name val="仿宋"/>
      <family val="3"/>
      <charset val="134"/>
    </font>
    <font>
      <sz val="8"/>
      <color indexed="8"/>
      <name val="宋体"/>
      <family val="3"/>
      <charset val="134"/>
    </font>
    <font>
      <sz val="9"/>
      <color rgb="FFFF0000"/>
      <name val="宋体"/>
      <family val="3"/>
      <charset val="134"/>
      <scheme val="minor"/>
    </font>
    <font>
      <sz val="10"/>
      <color indexed="8"/>
      <name val="Arial"/>
      <family val="2"/>
    </font>
    <font>
      <b/>
      <sz val="11"/>
      <name val="宋体"/>
      <family val="3"/>
      <charset val="134"/>
    </font>
    <font>
      <sz val="18"/>
      <color indexed="8"/>
      <name val="华文中宋"/>
      <family val="3"/>
      <charset val="134"/>
    </font>
    <font>
      <sz val="11"/>
      <color indexed="52"/>
      <name val="宋体"/>
      <family val="3"/>
      <charset val="134"/>
    </font>
    <font>
      <sz val="11"/>
      <color indexed="9"/>
      <name val="宋体"/>
      <family val="3"/>
      <charset val="134"/>
    </font>
    <font>
      <sz val="11"/>
      <color indexed="42"/>
      <name val="宋体"/>
      <family val="3"/>
      <charset val="134"/>
    </font>
    <font>
      <sz val="11"/>
      <color indexed="62"/>
      <name val="宋体"/>
      <family val="3"/>
      <charset val="134"/>
    </font>
    <font>
      <b/>
      <sz val="11"/>
      <color indexed="8"/>
      <name val="宋体"/>
      <family val="3"/>
      <charset val="134"/>
    </font>
    <font>
      <sz val="11"/>
      <color indexed="17"/>
      <name val="宋体"/>
      <family val="3"/>
      <charset val="134"/>
    </font>
    <font>
      <b/>
      <sz val="11"/>
      <color indexed="52"/>
      <name val="宋体"/>
      <family val="3"/>
      <charset val="134"/>
    </font>
    <font>
      <b/>
      <sz val="11"/>
      <color indexed="9"/>
      <name val="宋体"/>
      <family val="3"/>
      <charset val="134"/>
    </font>
    <font>
      <b/>
      <sz val="13"/>
      <color indexed="56"/>
      <name val="宋体"/>
      <family val="3"/>
      <charset val="134"/>
    </font>
    <font>
      <b/>
      <sz val="11"/>
      <color indexed="42"/>
      <name val="宋体"/>
      <family val="3"/>
      <charset val="134"/>
    </font>
    <font>
      <sz val="11"/>
      <color indexed="60"/>
      <name val="宋体"/>
      <family val="3"/>
      <charset val="134"/>
    </font>
    <font>
      <sz val="11"/>
      <color indexed="10"/>
      <name val="宋体"/>
      <family val="3"/>
      <charset val="134"/>
    </font>
    <font>
      <i/>
      <sz val="11"/>
      <color indexed="23"/>
      <name val="宋体"/>
      <family val="3"/>
      <charset val="134"/>
    </font>
    <font>
      <sz val="11"/>
      <color indexed="20"/>
      <name val="宋体"/>
      <family val="3"/>
      <charset val="134"/>
    </font>
    <font>
      <b/>
      <sz val="18"/>
      <color indexed="56"/>
      <name val="宋体"/>
      <family val="3"/>
      <charset val="134"/>
    </font>
    <font>
      <sz val="11"/>
      <color rgb="FF006100"/>
      <name val="宋体"/>
      <family val="3"/>
      <charset val="134"/>
      <scheme val="minor"/>
    </font>
    <font>
      <sz val="9"/>
      <color theme="1"/>
      <name val="宋体"/>
      <family val="3"/>
      <charset val="134"/>
      <scheme val="minor"/>
    </font>
    <font>
      <b/>
      <sz val="15"/>
      <color indexed="56"/>
      <name val="宋体"/>
      <family val="3"/>
      <charset val="134"/>
    </font>
    <font>
      <b/>
      <sz val="11"/>
      <color indexed="63"/>
      <name val="宋体"/>
      <family val="3"/>
      <charset val="134"/>
    </font>
    <font>
      <b/>
      <sz val="11"/>
      <color indexed="56"/>
      <name val="宋体"/>
      <family val="3"/>
      <charset val="134"/>
    </font>
    <font>
      <sz val="10"/>
      <name val="Arial"/>
      <family val="2"/>
    </font>
    <font>
      <sz val="11"/>
      <color rgb="FF9C0006"/>
      <name val="宋体"/>
      <family val="3"/>
      <charset val="134"/>
      <scheme val="minor"/>
    </font>
    <font>
      <sz val="9"/>
      <name val="宋体"/>
      <family val="3"/>
      <charset val="134"/>
      <scheme val="minor"/>
    </font>
    <font>
      <sz val="11"/>
      <color indexed="8"/>
      <name val="仿宋"/>
      <family val="3"/>
      <charset val="134"/>
    </font>
    <font>
      <sz val="9"/>
      <name val="宋体"/>
      <family val="2"/>
      <charset val="134"/>
      <scheme val="minor"/>
    </font>
    <font>
      <sz val="12"/>
      <name val="宋体"/>
      <family val="3"/>
      <charset val="134"/>
    </font>
    <font>
      <sz val="18"/>
      <name val="华文中宋"/>
      <family val="3"/>
      <charset val="134"/>
    </font>
    <font>
      <sz val="11"/>
      <name val="宋体"/>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8"/>
      <name val="仿宋"/>
      <family val="3"/>
      <charset val="134"/>
    </font>
  </fonts>
  <fills count="2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36"/>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11"/>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45"/>
        <bgColor indexed="64"/>
      </patternFill>
    </fill>
    <fill>
      <patternFill patternType="solid">
        <fgColor rgb="FFC6EFCE"/>
        <bgColor indexed="64"/>
      </patternFill>
    </fill>
    <fill>
      <patternFill patternType="solid">
        <fgColor indexed="62"/>
        <bgColor indexed="64"/>
      </patternFill>
    </fill>
    <fill>
      <patternFill patternType="solid">
        <fgColor rgb="FFFFC7CE"/>
        <bgColor indexed="64"/>
      </patternFill>
    </fill>
    <fill>
      <patternFill patternType="solid">
        <fgColor indexed="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bottom style="thin">
        <color auto="1"/>
      </bottom>
      <diagonal/>
    </border>
  </borders>
  <cellStyleXfs count="599">
    <xf numFmtId="0" fontId="0" fillId="0" borderId="0">
      <alignment vertical="center"/>
    </xf>
    <xf numFmtId="0" fontId="34" fillId="4" borderId="0" applyNumberFormat="0" applyBorder="0" applyAlignment="0" applyProtection="0">
      <alignment vertical="center"/>
    </xf>
    <xf numFmtId="0" fontId="3" fillId="7"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6" fillId="0" borderId="18" applyNumberFormat="0" applyFill="0" applyAlignment="0" applyProtection="0">
      <alignment vertical="center"/>
    </xf>
    <xf numFmtId="0" fontId="33" fillId="11" borderId="0" applyNumberFormat="0" applyBorder="0" applyAlignment="0" applyProtection="0">
      <alignment vertical="center"/>
    </xf>
    <xf numFmtId="0" fontId="38" fillId="18" borderId="17" applyNumberFormat="0" applyAlignment="0" applyProtection="0">
      <alignment vertical="center"/>
    </xf>
    <xf numFmtId="0" fontId="3" fillId="14" borderId="0" applyNumberFormat="0" applyBorder="0" applyAlignment="0" applyProtection="0">
      <alignment vertical="center"/>
    </xf>
    <xf numFmtId="0" fontId="33" fillId="8" borderId="0" applyNumberFormat="0" applyBorder="0" applyAlignment="0" applyProtection="0">
      <alignment vertical="center"/>
    </xf>
    <xf numFmtId="0" fontId="3" fillId="3" borderId="0" applyNumberFormat="0" applyBorder="0" applyAlignment="0" applyProtection="0">
      <alignment vertical="center"/>
    </xf>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5" borderId="0" applyNumberFormat="0" applyBorder="0" applyAlignment="0" applyProtection="0">
      <alignment vertical="center"/>
    </xf>
    <xf numFmtId="0" fontId="47" fillId="23" borderId="0" applyNumberFormat="0" applyBorder="0" applyAlignment="0" applyProtection="0">
      <alignment vertical="center"/>
    </xf>
    <xf numFmtId="0" fontId="3" fillId="10" borderId="0" applyNumberFormat="0" applyBorder="0" applyAlignment="0" applyProtection="0">
      <alignment vertical="center"/>
    </xf>
    <xf numFmtId="0" fontId="33" fillId="8" borderId="0" applyNumberFormat="0" applyBorder="0" applyAlignment="0" applyProtection="0">
      <alignment vertical="center"/>
    </xf>
    <xf numFmtId="0" fontId="25" fillId="0" borderId="0"/>
    <xf numFmtId="0" fontId="3" fillId="3" borderId="0" applyNumberFormat="0" applyBorder="0" applyAlignment="0" applyProtection="0">
      <alignment vertical="center"/>
    </xf>
    <xf numFmtId="0" fontId="44" fillId="0" borderId="0" applyNumberFormat="0" applyFill="0" applyBorder="0" applyAlignment="0" applyProtection="0">
      <alignment vertical="center"/>
    </xf>
    <xf numFmtId="0" fontId="25" fillId="15" borderId="19" applyNumberFormat="0" applyFont="0" applyAlignment="0" applyProtection="0">
      <alignment vertical="center"/>
    </xf>
    <xf numFmtId="0" fontId="3" fillId="3" borderId="0" applyNumberFormat="0" applyBorder="0" applyAlignment="0" applyProtection="0">
      <alignment vertical="center"/>
    </xf>
    <xf numFmtId="0" fontId="33" fillId="24" borderId="0" applyNumberFormat="0" applyBorder="0" applyAlignment="0" applyProtection="0">
      <alignment vertical="center"/>
    </xf>
    <xf numFmtId="0" fontId="33" fillId="8" borderId="0" applyNumberFormat="0" applyBorder="0" applyAlignment="0" applyProtection="0">
      <alignment vertical="center"/>
    </xf>
    <xf numFmtId="0" fontId="45" fillId="2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22"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8" fillId="18" borderId="17" applyNumberFormat="0" applyAlignment="0" applyProtection="0">
      <alignment vertical="center"/>
    </xf>
    <xf numFmtId="0" fontId="3" fillId="3" borderId="0" applyNumberFormat="0" applyBorder="0" applyAlignment="0" applyProtection="0">
      <alignment vertical="center"/>
    </xf>
    <xf numFmtId="0" fontId="37" fillId="12" borderId="0" applyNumberFormat="0" applyBorder="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33" fillId="8" borderId="0" applyNumberFormat="0" applyBorder="0" applyAlignment="0" applyProtection="0">
      <alignment vertical="center"/>
    </xf>
    <xf numFmtId="0" fontId="39" fillId="19" borderId="20" applyNumberFormat="0" applyAlignment="0" applyProtection="0">
      <alignment vertical="center"/>
    </xf>
    <xf numFmtId="0" fontId="3" fillId="10"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32" fillId="0" borderId="16" applyNumberFormat="0" applyFill="0" applyAlignment="0" applyProtection="0">
      <alignment vertical="center"/>
    </xf>
    <xf numFmtId="0" fontId="50" fillId="18" borderId="23" applyNumberFormat="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50" fillId="18" borderId="23" applyNumberFormat="0" applyAlignment="0" applyProtection="0">
      <alignment vertical="center"/>
    </xf>
    <xf numFmtId="0" fontId="33" fillId="24" borderId="0" applyNumberFormat="0" applyBorder="0" applyAlignment="0" applyProtection="0">
      <alignment vertical="center"/>
    </xf>
    <xf numFmtId="0" fontId="33" fillId="8" borderId="0" applyNumberFormat="0" applyBorder="0" applyAlignment="0" applyProtection="0">
      <alignment vertical="center"/>
    </xf>
    <xf numFmtId="0" fontId="39" fillId="19" borderId="20" applyNumberFormat="0" applyAlignment="0" applyProtection="0">
      <alignment vertical="center"/>
    </xf>
    <xf numFmtId="0" fontId="3" fillId="7" borderId="0" applyNumberFormat="0" applyBorder="0" applyAlignment="0" applyProtection="0">
      <alignment vertical="center"/>
    </xf>
    <xf numFmtId="0" fontId="38" fillId="18" borderId="17" applyNumberFormat="0" applyAlignment="0" applyProtection="0">
      <alignment vertical="center"/>
    </xf>
    <xf numFmtId="0" fontId="3" fillId="2" borderId="0" applyNumberFormat="0" applyBorder="0" applyAlignment="0" applyProtection="0">
      <alignment vertical="center"/>
    </xf>
    <xf numFmtId="0" fontId="37" fillId="12" borderId="0" applyNumberFormat="0" applyBorder="0" applyAlignment="0" applyProtection="0">
      <alignment vertical="center"/>
    </xf>
    <xf numFmtId="0" fontId="32" fillId="0" borderId="16" applyNumberFormat="0" applyFill="0" applyAlignment="0" applyProtection="0">
      <alignment vertical="center"/>
    </xf>
    <xf numFmtId="0" fontId="36" fillId="0" borderId="18" applyNumberFormat="0" applyFill="0" applyAlignment="0" applyProtection="0">
      <alignment vertical="center"/>
    </xf>
    <xf numFmtId="0" fontId="34" fillId="24" borderId="0" applyNumberFormat="0" applyBorder="0" applyAlignment="0" applyProtection="0">
      <alignment vertical="center"/>
    </xf>
    <xf numFmtId="0" fontId="3" fillId="3" borderId="0" applyNumberFormat="0" applyBorder="0" applyAlignment="0" applyProtection="0">
      <alignment vertical="center"/>
    </xf>
    <xf numFmtId="0" fontId="32" fillId="0" borderId="16" applyNumberFormat="0" applyFill="0" applyAlignment="0" applyProtection="0">
      <alignment vertical="center"/>
    </xf>
    <xf numFmtId="0" fontId="3" fillId="3" borderId="0" applyNumberFormat="0" applyBorder="0" applyAlignment="0" applyProtection="0">
      <alignment vertical="center"/>
    </xf>
    <xf numFmtId="0" fontId="37" fillId="12" borderId="0" applyNumberFormat="0" applyBorder="0" applyAlignment="0" applyProtection="0">
      <alignment vertical="center"/>
    </xf>
    <xf numFmtId="0" fontId="3" fillId="7" borderId="0" applyNumberFormat="0" applyBorder="0" applyAlignment="0" applyProtection="0">
      <alignment vertical="center"/>
    </xf>
    <xf numFmtId="176" fontId="29" fillId="0" borderId="0"/>
    <xf numFmtId="0" fontId="3" fillId="7" borderId="0" applyNumberFormat="0" applyBorder="0" applyAlignment="0" applyProtection="0">
      <alignment vertical="center"/>
    </xf>
    <xf numFmtId="0" fontId="32" fillId="0" borderId="16" applyNumberFormat="0" applyFill="0" applyAlignment="0" applyProtection="0">
      <alignment vertical="center"/>
    </xf>
    <xf numFmtId="0" fontId="50" fillId="18" borderId="23" applyNumberFormat="0" applyAlignment="0" applyProtection="0">
      <alignment vertical="center"/>
    </xf>
    <xf numFmtId="0" fontId="33" fillId="24" borderId="0" applyNumberFormat="0" applyBorder="0" applyAlignment="0" applyProtection="0">
      <alignment vertical="center"/>
    </xf>
    <xf numFmtId="0" fontId="32" fillId="0" borderId="16" applyNumberFormat="0" applyFill="0" applyAlignment="0" applyProtection="0">
      <alignment vertical="center"/>
    </xf>
    <xf numFmtId="0" fontId="38" fillId="18" borderId="17" applyNumberFormat="0" applyAlignment="0" applyProtection="0">
      <alignment vertical="center"/>
    </xf>
    <xf numFmtId="0" fontId="33" fillId="4" borderId="0" applyNumberFormat="0" applyBorder="0" applyAlignment="0" applyProtection="0">
      <alignment vertical="center"/>
    </xf>
    <xf numFmtId="0" fontId="38" fillId="18" borderId="17" applyNumberFormat="0" applyAlignment="0" applyProtection="0">
      <alignment vertical="center"/>
    </xf>
    <xf numFmtId="0" fontId="40" fillId="0" borderId="21" applyNumberFormat="0" applyFill="0" applyAlignment="0" applyProtection="0">
      <alignment vertical="center"/>
    </xf>
    <xf numFmtId="0" fontId="37" fillId="12"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33" fillId="4" borderId="0" applyNumberFormat="0" applyBorder="0" applyAlignment="0" applyProtection="0">
      <alignment vertical="center"/>
    </xf>
    <xf numFmtId="0" fontId="42" fillId="21" borderId="0" applyNumberFormat="0" applyBorder="0" applyAlignment="0" applyProtection="0">
      <alignment vertical="center"/>
    </xf>
    <xf numFmtId="0" fontId="38" fillId="18" borderId="17" applyNumberFormat="0" applyAlignment="0" applyProtection="0">
      <alignment vertical="center"/>
    </xf>
    <xf numFmtId="0" fontId="3" fillId="12" borderId="0" applyNumberFormat="0" applyBorder="0" applyAlignment="0" applyProtection="0">
      <alignment vertical="center"/>
    </xf>
    <xf numFmtId="0" fontId="42" fillId="21" borderId="0" applyNumberFormat="0" applyBorder="0" applyAlignment="0" applyProtection="0">
      <alignment vertical="center"/>
    </xf>
    <xf numFmtId="0" fontId="3" fillId="7" borderId="0" applyNumberFormat="0" applyBorder="0" applyAlignment="0" applyProtection="0">
      <alignment vertical="center"/>
    </xf>
    <xf numFmtId="0" fontId="38" fillId="18" borderId="17" applyNumberFormat="0" applyAlignment="0" applyProtection="0">
      <alignment vertical="center"/>
    </xf>
    <xf numFmtId="0" fontId="3" fillId="10" borderId="0" applyNumberFormat="0" applyBorder="0" applyAlignment="0" applyProtection="0">
      <alignment vertical="center"/>
    </xf>
    <xf numFmtId="0" fontId="37" fillId="12"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8" fillId="18" borderId="17" applyNumberFormat="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7" fillId="12" borderId="0" applyNumberFormat="0" applyBorder="0" applyAlignment="0" applyProtection="0">
      <alignment vertical="center"/>
    </xf>
    <xf numFmtId="0" fontId="3" fillId="7" borderId="0" applyNumberFormat="0" applyBorder="0" applyAlignment="0" applyProtection="0">
      <alignment vertical="center"/>
    </xf>
    <xf numFmtId="0" fontId="3" fillId="22" borderId="0" applyNumberFormat="0" applyBorder="0" applyAlignment="0" applyProtection="0">
      <alignment vertical="center"/>
    </xf>
    <xf numFmtId="0" fontId="32"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2"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51" fillId="0" borderId="24" applyNumberFormat="0" applyFill="0" applyAlignment="0" applyProtection="0">
      <alignment vertical="center"/>
    </xf>
    <xf numFmtId="0" fontId="37" fillId="1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2" borderId="0" applyNumberFormat="0" applyBorder="0" applyAlignment="0" applyProtection="0">
      <alignment vertical="center"/>
    </xf>
    <xf numFmtId="0" fontId="32" fillId="0" borderId="16" applyNumberFormat="0" applyFill="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2" fillId="21" borderId="0" applyNumberFormat="0" applyBorder="0" applyAlignment="0" applyProtection="0">
      <alignment vertical="center"/>
    </xf>
    <xf numFmtId="0" fontId="38" fillId="18" borderId="17" applyNumberFormat="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51" fillId="0" borderId="0" applyNumberFormat="0" applyFill="0" applyBorder="0" applyAlignment="0" applyProtection="0">
      <alignment vertical="center"/>
    </xf>
    <xf numFmtId="0" fontId="3" fillId="12" borderId="0" applyNumberFormat="0" applyBorder="0" applyAlignment="0" applyProtection="0">
      <alignment vertical="center"/>
    </xf>
    <xf numFmtId="0" fontId="33" fillId="16" borderId="0" applyNumberFormat="0" applyBorder="0" applyAlignment="0" applyProtection="0">
      <alignment vertical="center"/>
    </xf>
    <xf numFmtId="0" fontId="3" fillId="12" borderId="0" applyNumberFormat="0" applyBorder="0" applyAlignment="0" applyProtection="0">
      <alignment vertical="center"/>
    </xf>
    <xf numFmtId="0" fontId="3" fillId="3" borderId="0" applyNumberFormat="0" applyBorder="0" applyAlignment="0" applyProtection="0">
      <alignment vertical="center"/>
    </xf>
    <xf numFmtId="0" fontId="32" fillId="0" borderId="16" applyNumberFormat="0" applyFill="0" applyAlignment="0" applyProtection="0">
      <alignment vertical="center"/>
    </xf>
    <xf numFmtId="0" fontId="50" fillId="18" borderId="23" applyNumberFormat="0" applyAlignment="0" applyProtection="0">
      <alignment vertical="center"/>
    </xf>
    <xf numFmtId="0" fontId="25" fillId="0" borderId="0"/>
    <xf numFmtId="0" fontId="29" fillId="0" borderId="0"/>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2" fillId="0" borderId="16" applyNumberFormat="0" applyFill="0" applyAlignment="0" applyProtection="0">
      <alignment vertical="center"/>
    </xf>
    <xf numFmtId="0" fontId="50" fillId="18" borderId="23" applyNumberFormat="0" applyAlignment="0" applyProtection="0">
      <alignment vertical="center"/>
    </xf>
    <xf numFmtId="0" fontId="25" fillId="0" borderId="0"/>
    <xf numFmtId="0" fontId="25" fillId="0" borderId="0"/>
    <xf numFmtId="0" fontId="3" fillId="3" borderId="0" applyNumberFormat="0" applyBorder="0" applyAlignment="0" applyProtection="0">
      <alignment vertical="center"/>
    </xf>
    <xf numFmtId="0" fontId="35" fillId="6" borderId="17" applyNumberFormat="0" applyAlignment="0" applyProtection="0">
      <alignment vertical="center"/>
    </xf>
    <xf numFmtId="0" fontId="25" fillId="0" borderId="0"/>
    <xf numFmtId="0" fontId="3" fillId="3" borderId="0" applyNumberFormat="0" applyBorder="0" applyAlignment="0" applyProtection="0">
      <alignment vertical="center"/>
    </xf>
    <xf numFmtId="0" fontId="33" fillId="8" borderId="0" applyNumberFormat="0" applyBorder="0" applyAlignment="0" applyProtection="0">
      <alignment vertical="center"/>
    </xf>
    <xf numFmtId="0" fontId="25" fillId="0" borderId="0"/>
    <xf numFmtId="0" fontId="3" fillId="3" borderId="0" applyNumberFormat="0" applyBorder="0" applyAlignment="0" applyProtection="0">
      <alignment vertical="center"/>
    </xf>
    <xf numFmtId="0" fontId="35" fillId="6" borderId="17" applyNumberFormat="0" applyAlignment="0" applyProtection="0">
      <alignment vertical="center"/>
    </xf>
    <xf numFmtId="0" fontId="33" fillId="8"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3" fillId="24" borderId="0" applyNumberFormat="0" applyBorder="0" applyAlignment="0" applyProtection="0">
      <alignment vertical="center"/>
    </xf>
    <xf numFmtId="0" fontId="25" fillId="15" borderId="19" applyNumberFormat="0" applyFont="0" applyAlignment="0" applyProtection="0">
      <alignment vertical="center"/>
    </xf>
    <xf numFmtId="0" fontId="33" fillId="8" borderId="0" applyNumberFormat="0" applyBorder="0" applyAlignment="0" applyProtection="0">
      <alignment vertical="center"/>
    </xf>
    <xf numFmtId="0" fontId="25" fillId="15" borderId="19" applyNumberFormat="0" applyFont="0" applyAlignment="0" applyProtection="0">
      <alignment vertical="center"/>
    </xf>
    <xf numFmtId="0" fontId="33" fillId="8" borderId="0" applyNumberFormat="0" applyBorder="0" applyAlignment="0" applyProtection="0">
      <alignment vertical="center"/>
    </xf>
    <xf numFmtId="0" fontId="3" fillId="3" borderId="0" applyNumberFormat="0" applyBorder="0" applyAlignment="0" applyProtection="0">
      <alignment vertical="center"/>
    </xf>
    <xf numFmtId="0" fontId="33" fillId="8" borderId="0" applyNumberFormat="0" applyBorder="0" applyAlignment="0" applyProtection="0">
      <alignment vertical="center"/>
    </xf>
    <xf numFmtId="0" fontId="8" fillId="0" borderId="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3" fillId="24" borderId="0" applyNumberFormat="0" applyBorder="0" applyAlignment="0" applyProtection="0">
      <alignment vertical="center"/>
    </xf>
    <xf numFmtId="0" fontId="3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5" fillId="22"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3" fillId="11"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3" fillId="11"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3" fillId="11" borderId="0" applyNumberFormat="0" applyBorder="0" applyAlignment="0" applyProtection="0">
      <alignment vertical="center"/>
    </xf>
    <xf numFmtId="0" fontId="3" fillId="9" borderId="0" applyNumberFormat="0" applyBorder="0" applyAlignment="0" applyProtection="0">
      <alignment vertical="center"/>
    </xf>
    <xf numFmtId="0" fontId="33" fillId="14"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 fillId="6" borderId="0" applyNumberFormat="0" applyBorder="0" applyAlignment="0" applyProtection="0">
      <alignment vertical="center"/>
    </xf>
    <xf numFmtId="0" fontId="33" fillId="5" borderId="0" applyNumberFormat="0" applyBorder="0" applyAlignment="0" applyProtection="0">
      <alignment vertical="center"/>
    </xf>
    <xf numFmtId="0" fontId="3" fillId="6" borderId="0" applyNumberFormat="0" applyBorder="0" applyAlignment="0" applyProtection="0">
      <alignment vertical="center"/>
    </xf>
    <xf numFmtId="0" fontId="34" fillId="2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4" fillId="24" borderId="0" applyNumberFormat="0" applyBorder="0" applyAlignment="0" applyProtection="0">
      <alignment vertical="center"/>
    </xf>
    <xf numFmtId="0" fontId="3" fillId="2" borderId="0" applyNumberFormat="0" applyBorder="0" applyAlignment="0" applyProtection="0">
      <alignment vertical="center"/>
    </xf>
    <xf numFmtId="0" fontId="34"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4"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44"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4"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5" fillId="2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8" fillId="18" borderId="17" applyNumberFormat="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43" fillId="0" borderId="0" applyNumberFormat="0" applyFill="0" applyBorder="0" applyAlignment="0" applyProtection="0">
      <alignment vertical="center"/>
    </xf>
    <xf numFmtId="0" fontId="3" fillId="14" borderId="0" applyNumberFormat="0" applyBorder="0" applyAlignment="0" applyProtection="0">
      <alignment vertical="center"/>
    </xf>
    <xf numFmtId="0" fontId="43" fillId="0" borderId="0" applyNumberFormat="0" applyFill="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6" fillId="0" borderId="18" applyNumberFormat="0" applyFill="0" applyAlignment="0" applyProtection="0">
      <alignment vertical="center"/>
    </xf>
    <xf numFmtId="0" fontId="39" fillId="19" borderId="20" applyNumberFormat="0" applyAlignment="0" applyProtection="0">
      <alignment vertical="center"/>
    </xf>
    <xf numFmtId="0" fontId="3" fillId="3" borderId="0" applyNumberFormat="0" applyBorder="0" applyAlignment="0" applyProtection="0">
      <alignment vertical="center"/>
    </xf>
    <xf numFmtId="0" fontId="39" fillId="19" borderId="20" applyNumberFormat="0" applyAlignment="0" applyProtection="0">
      <alignment vertical="center"/>
    </xf>
    <xf numFmtId="0" fontId="3" fillId="3" borderId="0" applyNumberFormat="0" applyBorder="0" applyAlignment="0" applyProtection="0">
      <alignment vertical="center"/>
    </xf>
    <xf numFmtId="0" fontId="38" fillId="18" borderId="17" applyNumberFormat="0" applyAlignment="0" applyProtection="0">
      <alignment vertical="center"/>
    </xf>
    <xf numFmtId="0" fontId="3" fillId="3" borderId="0" applyNumberFormat="0" applyBorder="0" applyAlignment="0" applyProtection="0">
      <alignment vertical="center"/>
    </xf>
    <xf numFmtId="0" fontId="34" fillId="11" borderId="0" applyNumberFormat="0" applyBorder="0" applyAlignment="0" applyProtection="0">
      <alignment vertical="center"/>
    </xf>
    <xf numFmtId="0" fontId="36"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4" fillId="17" borderId="0" applyNumberFormat="0" applyBorder="0" applyAlignment="0" applyProtection="0">
      <alignment vertical="center"/>
    </xf>
    <xf numFmtId="0" fontId="36"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4" fillId="5" borderId="0" applyNumberFormat="0" applyBorder="0" applyAlignment="0" applyProtection="0">
      <alignment vertical="center"/>
    </xf>
    <xf numFmtId="0" fontId="36" fillId="0" borderId="18" applyNumberFormat="0" applyFill="0" applyAlignment="0" applyProtection="0">
      <alignment vertical="center"/>
    </xf>
    <xf numFmtId="0" fontId="35" fillId="6" borderId="17" applyNumberFormat="0" applyAlignment="0" applyProtection="0">
      <alignment vertical="center"/>
    </xf>
    <xf numFmtId="0" fontId="3" fillId="3" borderId="0" applyNumberFormat="0" applyBorder="0" applyAlignment="0" applyProtection="0">
      <alignment vertical="center"/>
    </xf>
    <xf numFmtId="0" fontId="35" fillId="6" borderId="17" applyNumberFormat="0" applyAlignment="0" applyProtection="0">
      <alignment vertical="center"/>
    </xf>
    <xf numFmtId="0" fontId="3" fillId="3" borderId="0" applyNumberFormat="0" applyBorder="0" applyAlignment="0" applyProtection="0">
      <alignment vertical="center"/>
    </xf>
    <xf numFmtId="0" fontId="38" fillId="18" borderId="17" applyNumberFormat="0" applyAlignment="0" applyProtection="0">
      <alignment vertical="center"/>
    </xf>
    <xf numFmtId="0" fontId="3" fillId="2" borderId="0" applyNumberFormat="0" applyBorder="0" applyAlignment="0" applyProtection="0">
      <alignment vertical="center"/>
    </xf>
    <xf numFmtId="0" fontId="33" fillId="13" borderId="0" applyNumberFormat="0" applyBorder="0" applyAlignment="0" applyProtection="0">
      <alignment vertical="center"/>
    </xf>
    <xf numFmtId="0" fontId="3" fillId="2" borderId="0" applyNumberFormat="0" applyBorder="0" applyAlignment="0" applyProtection="0">
      <alignment vertical="center"/>
    </xf>
    <xf numFmtId="0" fontId="33" fillId="13" borderId="0" applyNumberFormat="0" applyBorder="0" applyAlignment="0" applyProtection="0">
      <alignment vertical="center"/>
    </xf>
    <xf numFmtId="0" fontId="3" fillId="2" borderId="0" applyNumberFormat="0" applyBorder="0" applyAlignment="0" applyProtection="0">
      <alignment vertical="center"/>
    </xf>
    <xf numFmtId="0" fontId="33" fillId="4" borderId="0" applyNumberFormat="0" applyBorder="0" applyAlignment="0" applyProtection="0">
      <alignment vertical="center"/>
    </xf>
    <xf numFmtId="0" fontId="3" fillId="2" borderId="0" applyNumberFormat="0" applyBorder="0" applyAlignment="0" applyProtection="0">
      <alignment vertical="center"/>
    </xf>
    <xf numFmtId="0" fontId="33" fillId="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25" fillId="15" borderId="19" applyNumberFormat="0" applyFont="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2" fillId="21" borderId="0" applyNumberFormat="0" applyBorder="0" applyAlignment="0" applyProtection="0">
      <alignment vertical="center"/>
    </xf>
    <xf numFmtId="0" fontId="33" fillId="17" borderId="0" applyNumberFormat="0" applyBorder="0" applyAlignment="0" applyProtection="0">
      <alignment vertical="center"/>
    </xf>
    <xf numFmtId="0" fontId="38" fillId="18" borderId="17" applyNumberFormat="0" applyAlignment="0" applyProtection="0">
      <alignment vertical="center"/>
    </xf>
    <xf numFmtId="0" fontId="3" fillId="10" borderId="0" applyNumberFormat="0" applyBorder="0" applyAlignment="0" applyProtection="0">
      <alignment vertical="center"/>
    </xf>
    <xf numFmtId="0" fontId="44" fillId="0" borderId="0" applyNumberFormat="0" applyFill="0" applyBorder="0" applyAlignment="0" applyProtection="0">
      <alignment vertical="center"/>
    </xf>
    <xf numFmtId="0" fontId="3" fillId="10" borderId="0" applyNumberFormat="0" applyBorder="0" applyAlignment="0" applyProtection="0">
      <alignment vertical="center"/>
    </xf>
    <xf numFmtId="0" fontId="44" fillId="0" borderId="0" applyNumberFormat="0" applyFill="0" applyBorder="0" applyAlignment="0" applyProtection="0">
      <alignment vertical="center"/>
    </xf>
    <xf numFmtId="0" fontId="3" fillId="10" borderId="0" applyNumberFormat="0" applyBorder="0" applyAlignment="0" applyProtection="0">
      <alignment vertical="center"/>
    </xf>
    <xf numFmtId="0" fontId="49" fillId="0" borderId="22" applyNumberFormat="0" applyFill="0" applyAlignment="0" applyProtection="0">
      <alignment vertical="center"/>
    </xf>
    <xf numFmtId="0" fontId="3" fillId="10" borderId="0" applyNumberFormat="0" applyBorder="0" applyAlignment="0" applyProtection="0">
      <alignment vertical="center"/>
    </xf>
    <xf numFmtId="0" fontId="36" fillId="0" borderId="18" applyNumberFormat="0" applyFill="0" applyAlignment="0" applyProtection="0">
      <alignment vertical="center"/>
    </xf>
    <xf numFmtId="0" fontId="3" fillId="10" borderId="0" applyNumberFormat="0" applyBorder="0" applyAlignment="0" applyProtection="0">
      <alignment vertical="center"/>
    </xf>
    <xf numFmtId="0" fontId="49" fillId="0" borderId="22" applyNumberFormat="0" applyFill="0" applyAlignment="0" applyProtection="0">
      <alignment vertical="center"/>
    </xf>
    <xf numFmtId="0" fontId="36" fillId="0" borderId="18" applyNumberFormat="0" applyFill="0" applyAlignment="0" applyProtection="0">
      <alignment vertical="center"/>
    </xf>
    <xf numFmtId="0" fontId="3" fillId="10" borderId="0" applyNumberFormat="0" applyBorder="0" applyAlignment="0" applyProtection="0">
      <alignment vertical="center"/>
    </xf>
    <xf numFmtId="0" fontId="25" fillId="15" borderId="19" applyNumberFormat="0" applyFont="0" applyAlignment="0" applyProtection="0">
      <alignment vertical="center"/>
    </xf>
    <xf numFmtId="0" fontId="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51" fillId="0" borderId="0" applyNumberFormat="0" applyFill="0" applyBorder="0" applyAlignment="0" applyProtection="0">
      <alignment vertical="center"/>
    </xf>
    <xf numFmtId="0" fontId="33" fillId="16" borderId="0" applyNumberFormat="0" applyBorder="0" applyAlignment="0" applyProtection="0">
      <alignment vertical="center"/>
    </xf>
    <xf numFmtId="0" fontId="43" fillId="0" borderId="0" applyNumberFormat="0" applyFill="0" applyBorder="0" applyAlignment="0" applyProtection="0">
      <alignment vertical="center"/>
    </xf>
    <xf numFmtId="0" fontId="34" fillId="16" borderId="0" applyNumberFormat="0" applyBorder="0" applyAlignment="0" applyProtection="0">
      <alignment vertical="center"/>
    </xf>
    <xf numFmtId="0" fontId="39" fillId="19" borderId="20"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3" fillId="0" borderId="0" applyNumberFormat="0" applyFill="0" applyBorder="0" applyAlignment="0" applyProtection="0">
      <alignment vertical="center"/>
    </xf>
    <xf numFmtId="0" fontId="33" fillId="8"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4" fillId="8" borderId="0" applyNumberFormat="0" applyBorder="0" applyAlignment="0" applyProtection="0">
      <alignment vertical="center"/>
    </xf>
    <xf numFmtId="0" fontId="52" fillId="0" borderId="0"/>
    <xf numFmtId="0" fontId="43"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53" fillId="25" borderId="0" applyNumberFormat="0" applyBorder="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2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6" borderId="17"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applyNumberFormat="0" applyFill="0" applyBorder="0" applyAlignment="0" applyProtection="0">
      <alignment vertical="center"/>
    </xf>
    <xf numFmtId="0" fontId="34" fillId="13" borderId="0" applyNumberFormat="0" applyBorder="0" applyAlignment="0" applyProtection="0">
      <alignment vertical="center"/>
    </xf>
    <xf numFmtId="0" fontId="35" fillId="6" borderId="17"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5" fillId="22"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5" fillId="22"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36" fillId="0" borderId="18"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7" fillId="12"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7" fillId="12"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7" fillId="12"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37" fillId="12" borderId="0" applyNumberFormat="0" applyBorder="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0" borderId="18"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24" borderId="0" applyNumberFormat="0" applyBorder="0" applyAlignment="0" applyProtection="0">
      <alignment vertical="center"/>
    </xf>
    <xf numFmtId="0" fontId="46" fillId="0" borderId="0" applyNumberFormat="0" applyFill="0" applyBorder="0" applyAlignment="0" applyProtection="0">
      <alignment vertical="center"/>
    </xf>
    <xf numFmtId="0" fontId="36" fillId="0" borderId="18" applyNumberFormat="0" applyFill="0" applyAlignment="0" applyProtection="0">
      <alignment vertical="center"/>
    </xf>
    <xf numFmtId="0" fontId="33" fillId="2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36" fillId="0" borderId="18" applyNumberFormat="0" applyFill="0" applyAlignment="0" applyProtection="0">
      <alignment vertical="center"/>
    </xf>
    <xf numFmtId="0" fontId="46" fillId="0" borderId="0" applyNumberFormat="0" applyFill="0" applyBorder="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41" fillId="19" borderId="20" applyNumberFormat="0" applyAlignment="0" applyProtection="0">
      <alignment vertical="center"/>
    </xf>
    <xf numFmtId="0" fontId="45" fillId="22" borderId="0" applyNumberFormat="0" applyBorder="0" applyAlignment="0" applyProtection="0">
      <alignment vertical="center"/>
    </xf>
    <xf numFmtId="0" fontId="44" fillId="0" borderId="0" applyNumberFormat="0" applyFill="0" applyBorder="0" applyAlignment="0" applyProtection="0">
      <alignment vertical="center"/>
    </xf>
    <xf numFmtId="0" fontId="41" fillId="19" borderId="20" applyNumberFormat="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29" fillId="0" borderId="0"/>
    <xf numFmtId="0" fontId="25" fillId="0" borderId="0"/>
    <xf numFmtId="0" fontId="25" fillId="0" borderId="0"/>
    <xf numFmtId="0" fontId="25" fillId="0" borderId="0"/>
    <xf numFmtId="0" fontId="35" fillId="6" borderId="17" applyNumberFormat="0" applyAlignment="0" applyProtection="0">
      <alignment vertical="center"/>
    </xf>
    <xf numFmtId="0" fontId="25" fillId="0" borderId="0"/>
    <xf numFmtId="0" fontId="37" fillId="12" borderId="0" applyNumberFormat="0" applyBorder="0" applyAlignment="0" applyProtection="0">
      <alignment vertical="center"/>
    </xf>
    <xf numFmtId="0" fontId="42" fillId="21" borderId="0" applyNumberFormat="0" applyBorder="0" applyAlignment="0" applyProtection="0">
      <alignment vertical="center"/>
    </xf>
    <xf numFmtId="0" fontId="38" fillId="18" borderId="17"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6" fillId="0" borderId="18" applyNumberFormat="0" applyFill="0" applyAlignment="0" applyProtection="0">
      <alignment vertical="center"/>
    </xf>
    <xf numFmtId="0" fontId="33" fillId="17" borderId="0" applyNumberFormat="0" applyBorder="0" applyAlignment="0" applyProtection="0">
      <alignment vertical="center"/>
    </xf>
    <xf numFmtId="0" fontId="36" fillId="0" borderId="18" applyNumberFormat="0" applyFill="0" applyAlignment="0" applyProtection="0">
      <alignment vertical="center"/>
    </xf>
    <xf numFmtId="0" fontId="33" fillId="5" borderId="0" applyNumberFormat="0" applyBorder="0" applyAlignment="0" applyProtection="0">
      <alignment vertical="center"/>
    </xf>
    <xf numFmtId="0" fontId="36" fillId="0" borderId="18" applyNumberFormat="0" applyFill="0" applyAlignment="0" applyProtection="0">
      <alignment vertical="center"/>
    </xf>
    <xf numFmtId="0" fontId="42" fillId="21" borderId="0" applyNumberFormat="0" applyBorder="0" applyAlignment="0" applyProtection="0">
      <alignment vertical="center"/>
    </xf>
    <xf numFmtId="0" fontId="33" fillId="17" borderId="0" applyNumberFormat="0" applyBorder="0" applyAlignment="0" applyProtection="0">
      <alignment vertical="center"/>
    </xf>
    <xf numFmtId="0" fontId="38" fillId="18" borderId="17"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39" fillId="19" borderId="20" applyNumberFormat="0" applyAlignment="0" applyProtection="0">
      <alignment vertical="center"/>
    </xf>
    <xf numFmtId="0" fontId="41" fillId="19" borderId="2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15" borderId="19" applyNumberFormat="0" applyFont="0" applyAlignment="0" applyProtection="0">
      <alignment vertical="center"/>
    </xf>
    <xf numFmtId="0" fontId="43" fillId="0" borderId="0" applyNumberFormat="0" applyFill="0" applyBorder="0" applyAlignment="0" applyProtection="0">
      <alignment vertical="center"/>
    </xf>
    <xf numFmtId="0" fontId="25" fillId="15" borderId="1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6" applyNumberFormat="0" applyFill="0" applyAlignment="0" applyProtection="0">
      <alignment vertical="center"/>
    </xf>
    <xf numFmtId="0" fontId="25" fillId="15" borderId="19" applyNumberFormat="0" applyFont="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177" fontId="29" fillId="0" borderId="0"/>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2" fillId="21" borderId="0" applyNumberFormat="0" applyBorder="0" applyAlignment="0" applyProtection="0">
      <alignment vertical="center"/>
    </xf>
    <xf numFmtId="0" fontId="33" fillId="17" borderId="0" applyNumberFormat="0" applyBorder="0" applyAlignment="0" applyProtection="0">
      <alignment vertical="center"/>
    </xf>
    <xf numFmtId="0" fontId="42"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2"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50" fillId="18" borderId="23"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35" fillId="6" borderId="17" applyNumberForma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cellStyleXfs>
  <cellXfs count="302">
    <xf numFmtId="0" fontId="0" fillId="0" borderId="0" xfId="0">
      <alignment vertical="center"/>
    </xf>
    <xf numFmtId="0" fontId="0" fillId="0" borderId="0" xfId="0" applyFill="1" applyAlignment="1"/>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63" applyFont="1" applyBorder="1" applyAlignment="1">
      <alignment horizontal="right" vertical="center"/>
    </xf>
    <xf numFmtId="0" fontId="3"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80"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7" fillId="0" borderId="0" xfId="463" applyFont="1" applyFill="1" applyAlignment="1"/>
    <xf numFmtId="0" fontId="8" fillId="0" borderId="0" xfId="463" applyFont="1" applyFill="1" applyAlignment="1">
      <alignment horizontal="left"/>
    </xf>
    <xf numFmtId="0" fontId="8" fillId="0" borderId="0" xfId="463" applyFont="1" applyFill="1" applyAlignment="1"/>
    <xf numFmtId="0" fontId="8" fillId="0" borderId="0" xfId="463" applyFont="1" applyFill="1" applyAlignment="1">
      <alignment horizontal="center"/>
    </xf>
    <xf numFmtId="0" fontId="9"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5" fillId="0" borderId="1" xfId="463" applyFont="1" applyBorder="1" applyAlignment="1">
      <alignment horizontal="center" vertical="center" wrapText="1"/>
    </xf>
    <xf numFmtId="182" fontId="4" fillId="0" borderId="1" xfId="463" applyNumberFormat="1" applyFont="1" applyFill="1" applyBorder="1" applyAlignment="1">
      <alignment vertical="center"/>
    </xf>
    <xf numFmtId="182" fontId="6" fillId="0" borderId="1" xfId="463" applyNumberFormat="1" applyFont="1" applyFill="1" applyBorder="1" applyAlignment="1">
      <alignment vertical="center"/>
    </xf>
    <xf numFmtId="0" fontId="6" fillId="0" borderId="1" xfId="463" applyFont="1" applyFill="1" applyBorder="1" applyAlignment="1">
      <alignment horizontal="left" vertical="center"/>
    </xf>
    <xf numFmtId="0" fontId="2" fillId="0" borderId="1"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2" fillId="0" borderId="0" xfId="462" applyFont="1" applyAlignment="1">
      <alignment vertical="center"/>
    </xf>
    <xf numFmtId="0" fontId="4" fillId="0" borderId="0" xfId="463" applyFont="1" applyFill="1" applyAlignment="1">
      <alignment vertical="center"/>
    </xf>
    <xf numFmtId="0" fontId="2" fillId="0" borderId="0" xfId="462" applyFont="1" applyAlignment="1">
      <alignment horizontal="left" vertical="center"/>
    </xf>
    <xf numFmtId="0" fontId="8" fillId="0" borderId="0" xfId="463" applyFont="1" applyFill="1" applyAlignment="1">
      <alignment vertical="center"/>
    </xf>
    <xf numFmtId="0" fontId="13" fillId="0" borderId="0" xfId="0" applyFont="1" applyAlignment="1"/>
    <xf numFmtId="0" fontId="0" fillId="0" borderId="0" xfId="0" applyFont="1" applyAlignment="1"/>
    <xf numFmtId="0" fontId="14"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xf>
    <xf numFmtId="178" fontId="17" fillId="0" borderId="1"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vertical="center"/>
    </xf>
    <xf numFmtId="184" fontId="17" fillId="0" borderId="1" xfId="0" applyNumberFormat="1" applyFont="1" applyFill="1" applyBorder="1" applyAlignment="1" applyProtection="1">
      <alignment vertical="center" shrinkToFit="1"/>
    </xf>
    <xf numFmtId="49" fontId="2" fillId="0" borderId="1" xfId="0" applyNumberFormat="1" applyFont="1" applyFill="1" applyBorder="1" applyAlignment="1" applyProtection="1">
      <alignment vertical="center"/>
    </xf>
    <xf numFmtId="184" fontId="2" fillId="0" borderId="1" xfId="0" applyNumberFormat="1" applyFont="1" applyFill="1" applyBorder="1" applyAlignment="1" applyProtection="1">
      <alignment vertical="center" shrinkToFit="1"/>
    </xf>
    <xf numFmtId="178" fontId="2" fillId="0" borderId="1" xfId="0" applyNumberFormat="1" applyFont="1" applyFill="1" applyBorder="1" applyAlignment="1" applyProtection="1">
      <alignment horizontal="right" vertical="center"/>
    </xf>
    <xf numFmtId="181" fontId="2" fillId="0" borderId="1" xfId="0" applyNumberFormat="1" applyFont="1" applyFill="1" applyBorder="1" applyAlignment="1" applyProtection="1">
      <alignment horizontal="right" vertical="center"/>
    </xf>
    <xf numFmtId="0" fontId="0" fillId="0" borderId="0" xfId="0" applyFont="1" applyAlignment="1">
      <alignment horizontal="right"/>
    </xf>
    <xf numFmtId="0" fontId="0" fillId="0" borderId="0" xfId="0" applyAlignment="1">
      <alignment horizontal="right"/>
    </xf>
    <xf numFmtId="0" fontId="19" fillId="0" borderId="0" xfId="462" applyFont="1"/>
    <xf numFmtId="0" fontId="20"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xf numFmtId="182" fontId="16" fillId="0" borderId="1" xfId="462" applyNumberFormat="1" applyFont="1" applyFill="1" applyBorder="1" applyAlignment="1">
      <alignment horizontal="center" vertical="center" shrinkToFit="1"/>
    </xf>
    <xf numFmtId="182" fontId="6" fillId="0" borderId="1" xfId="462" applyNumberFormat="1" applyFont="1" applyFill="1" applyBorder="1" applyAlignment="1" applyProtection="1">
      <alignment vertical="center" shrinkToFit="1"/>
    </xf>
    <xf numFmtId="0" fontId="17" fillId="0" borderId="1" xfId="0" applyFont="1" applyFill="1" applyBorder="1" applyAlignment="1">
      <alignment horizontal="left" vertical="center" shrinkToFit="1"/>
    </xf>
    <xf numFmtId="182" fontId="4" fillId="0" borderId="1" xfId="462" applyNumberFormat="1" applyFont="1" applyFill="1" applyBorder="1" applyAlignment="1" applyProtection="1">
      <alignment vertical="center" shrinkToFit="1"/>
    </xf>
    <xf numFmtId="0" fontId="12" fillId="0" borderId="5" xfId="357" applyFont="1" applyFill="1" applyBorder="1" applyAlignment="1">
      <alignment horizontal="left" vertical="center" shrinkToFit="1"/>
    </xf>
    <xf numFmtId="182" fontId="17" fillId="0" borderId="1"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0" fontId="2" fillId="0" borderId="0" xfId="462" applyFont="1"/>
    <xf numFmtId="0" fontId="2" fillId="0" borderId="0" xfId="462" applyFont="1" applyAlignment="1">
      <alignment horizontal="left"/>
    </xf>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xf numFmtId="0" fontId="23"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13" fillId="0" borderId="0" xfId="0" applyFont="1" applyFill="1" applyAlignment="1"/>
    <xf numFmtId="0" fontId="24" fillId="0" borderId="0" xfId="0" applyFont="1" applyFill="1" applyAlignment="1"/>
    <xf numFmtId="0" fontId="25" fillId="0" borderId="0" xfId="0" applyFont="1" applyFill="1" applyAlignment="1"/>
    <xf numFmtId="0" fontId="0" fillId="0" borderId="0" xfId="0" applyAlignment="1">
      <alignment horizontal="left"/>
    </xf>
    <xf numFmtId="0" fontId="0" fillId="0" borderId="0" xfId="0" applyBorder="1" applyAlignment="1">
      <alignment vertical="center"/>
    </xf>
    <xf numFmtId="0" fontId="17" fillId="0" borderId="1" xfId="0" applyFont="1" applyFill="1" applyBorder="1" applyAlignment="1">
      <alignmen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26" fillId="0" borderId="5"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0" fillId="0" borderId="0" xfId="0" applyAlignment="1">
      <alignment vertical="center"/>
    </xf>
    <xf numFmtId="186" fontId="27" fillId="0" borderId="0" xfId="0" applyNumberFormat="1" applyFont="1" applyBorder="1" applyAlignment="1">
      <alignment horizontal="center" vertical="center"/>
    </xf>
    <xf numFmtId="0" fontId="28" fillId="0" borderId="0" xfId="0" applyFont="1" applyFill="1" applyAlignment="1"/>
    <xf numFmtId="186" fontId="4" fillId="0" borderId="1" xfId="0" applyNumberFormat="1" applyFont="1" applyFill="1" applyBorder="1" applyAlignment="1">
      <alignment horizontal="right" vertical="center" shrinkToFit="1"/>
    </xf>
    <xf numFmtId="0" fontId="29" fillId="0" borderId="0" xfId="462"/>
    <xf numFmtId="179" fontId="29" fillId="0" borderId="0" xfId="462" applyNumberFormat="1"/>
    <xf numFmtId="182" fontId="29" fillId="0" borderId="0" xfId="462" applyNumberFormat="1"/>
    <xf numFmtId="0" fontId="30" fillId="0" borderId="0" xfId="0" applyFont="1" applyFill="1" applyBorder="1" applyAlignment="1">
      <alignment vertical="center"/>
    </xf>
    <xf numFmtId="179" fontId="29" fillId="0" borderId="0" xfId="462" applyNumberFormat="1" applyAlignment="1">
      <alignment vertical="center"/>
    </xf>
    <xf numFmtId="0" fontId="29" fillId="0" borderId="0" xfId="462" applyAlignment="1">
      <alignment vertical="center"/>
    </xf>
    <xf numFmtId="182" fontId="29" fillId="0" borderId="0" xfId="462" applyNumberFormat="1" applyAlignment="1">
      <alignment vertical="center"/>
    </xf>
    <xf numFmtId="0" fontId="9" fillId="0" borderId="0" xfId="462" applyFont="1" applyAlignment="1">
      <alignment horizontal="center" vertical="center"/>
    </xf>
    <xf numFmtId="40" fontId="2" fillId="0" borderId="0" xfId="462" applyNumberFormat="1" applyFont="1" applyAlignment="1">
      <alignment horizontal="right" vertical="center" shrinkToFit="1"/>
    </xf>
    <xf numFmtId="40" fontId="16" fillId="0" borderId="1" xfId="462" applyNumberFormat="1" applyFont="1" applyFill="1" applyBorder="1" applyAlignment="1">
      <alignment horizontal="center" vertical="center" shrinkToFit="1"/>
    </xf>
    <xf numFmtId="40" fontId="2" fillId="0" borderId="12" xfId="462" applyNumberFormat="1" applyFont="1" applyBorder="1" applyAlignment="1">
      <alignment horizontal="right" vertical="center" shrinkToFit="1"/>
    </xf>
    <xf numFmtId="40" fontId="2" fillId="0" borderId="12" xfId="462" applyNumberFormat="1" applyFont="1" applyFill="1" applyBorder="1" applyAlignment="1">
      <alignment horizontal="right" vertical="center" shrinkToFit="1"/>
    </xf>
    <xf numFmtId="182" fontId="2" fillId="0" borderId="12" xfId="462" applyNumberFormat="1" applyFont="1" applyFill="1" applyBorder="1" applyAlignment="1">
      <alignment horizontal="right" vertical="center" shrinkToFit="1"/>
    </xf>
    <xf numFmtId="185" fontId="2" fillId="0" borderId="12" xfId="462" applyNumberFormat="1" applyFont="1" applyFill="1" applyBorder="1" applyAlignment="1">
      <alignment horizontal="right" vertical="center" shrinkToFit="1"/>
    </xf>
    <xf numFmtId="40" fontId="2" fillId="0" borderId="14" xfId="462" applyNumberFormat="1" applyFont="1" applyFill="1" applyBorder="1" applyAlignment="1">
      <alignment horizontal="right" vertical="center" shrinkToFit="1"/>
    </xf>
    <xf numFmtId="40" fontId="2" fillId="0" borderId="1" xfId="462" applyNumberFormat="1" applyFont="1" applyFill="1" applyBorder="1" applyAlignment="1">
      <alignment horizontal="right" vertical="center" shrinkToFit="1"/>
    </xf>
    <xf numFmtId="182" fontId="4" fillId="0" borderId="1" xfId="462" applyNumberFormat="1" applyFont="1" applyFill="1" applyBorder="1" applyAlignment="1">
      <alignment horizontal="right" vertical="center" shrinkToFit="1"/>
    </xf>
    <xf numFmtId="182" fontId="2" fillId="0" borderId="1" xfId="462" applyNumberFormat="1" applyFont="1" applyFill="1" applyBorder="1" applyAlignment="1">
      <alignment horizontal="right" vertical="center" shrinkToFit="1"/>
    </xf>
    <xf numFmtId="40" fontId="2" fillId="0" borderId="1" xfId="462" applyNumberFormat="1" applyFont="1" applyBorder="1" applyAlignment="1">
      <alignment vertical="center" shrinkToFit="1"/>
    </xf>
    <xf numFmtId="40" fontId="2" fillId="0" borderId="1" xfId="462" applyNumberFormat="1" applyFont="1" applyBorder="1" applyAlignment="1">
      <alignment horizontal="right" vertical="center" shrinkToFit="1"/>
    </xf>
    <xf numFmtId="40" fontId="2" fillId="0" borderId="15" xfId="462" applyNumberFormat="1" applyFont="1" applyFill="1" applyBorder="1" applyAlignment="1">
      <alignment horizontal="center" vertical="center" shrinkToFit="1"/>
    </xf>
    <xf numFmtId="182" fontId="2" fillId="0" borderId="15" xfId="462" applyNumberFormat="1" applyFont="1" applyFill="1" applyBorder="1" applyAlignment="1">
      <alignment horizontal="right" vertical="center" shrinkToFit="1"/>
    </xf>
    <xf numFmtId="40" fontId="2" fillId="0" borderId="1" xfId="462" applyNumberFormat="1" applyFont="1" applyFill="1" applyBorder="1" applyAlignment="1">
      <alignment horizontal="center" vertical="center" shrinkToFit="1"/>
    </xf>
    <xf numFmtId="40" fontId="4" fillId="0" borderId="1" xfId="462" applyNumberFormat="1" applyFont="1" applyBorder="1" applyAlignment="1">
      <alignment horizontal="right" vertical="center" shrinkToFit="1"/>
    </xf>
    <xf numFmtId="182" fontId="4" fillId="0" borderId="1" xfId="462" applyNumberFormat="1" applyFont="1" applyBorder="1" applyAlignment="1">
      <alignment horizontal="right" vertical="center" shrinkToFit="1"/>
    </xf>
    <xf numFmtId="179" fontId="2" fillId="0" borderId="0" xfId="462" applyNumberFormat="1" applyFont="1" applyAlignment="1">
      <alignment horizontal="right" vertical="center"/>
    </xf>
    <xf numFmtId="182" fontId="2" fillId="0" borderId="0" xfId="462" applyNumberFormat="1" applyFont="1" applyAlignment="1">
      <alignment horizontal="right" vertical="center"/>
    </xf>
    <xf numFmtId="179" fontId="2" fillId="0" borderId="0" xfId="462" applyNumberFormat="1" applyFont="1" applyAlignment="1">
      <alignment horizontal="right"/>
    </xf>
    <xf numFmtId="182" fontId="2" fillId="0" borderId="0" xfId="462" applyNumberFormat="1" applyFont="1" applyAlignment="1">
      <alignment horizontal="right"/>
    </xf>
    <xf numFmtId="179" fontId="22" fillId="0" borderId="0" xfId="462" applyNumberFormat="1" applyFont="1" applyAlignment="1">
      <alignment horizontal="right"/>
    </xf>
    <xf numFmtId="182" fontId="22" fillId="0" borderId="0" xfId="462" applyNumberFormat="1" applyFont="1" applyAlignment="1">
      <alignment horizontal="right"/>
    </xf>
    <xf numFmtId="179" fontId="22" fillId="0" borderId="0" xfId="462" applyNumberFormat="1" applyFont="1"/>
    <xf numFmtId="182" fontId="22" fillId="0" borderId="0" xfId="462" applyNumberFormat="1" applyFont="1"/>
    <xf numFmtId="182" fontId="2" fillId="0" borderId="0" xfId="462" quotePrefix="1" applyNumberFormat="1" applyFont="1" applyAlignment="1">
      <alignment horizontal="right" vertical="center" shrinkToFit="1"/>
    </xf>
    <xf numFmtId="0" fontId="2" fillId="0" borderId="1" xfId="0" quotePrefix="1" applyFont="1" applyFill="1" applyBorder="1" applyAlignment="1">
      <alignment horizontal="left" vertical="center" shrinkToFit="1"/>
    </xf>
    <xf numFmtId="40" fontId="2" fillId="0" borderId="13" xfId="462" quotePrefix="1" applyNumberFormat="1" applyFont="1" applyFill="1" applyBorder="1" applyAlignment="1">
      <alignment horizontal="center" vertical="center" shrinkToFit="1"/>
    </xf>
    <xf numFmtId="40" fontId="2" fillId="0" borderId="1" xfId="462" quotePrefix="1" applyNumberFormat="1" applyFont="1" applyFill="1" applyBorder="1" applyAlignment="1">
      <alignment horizontal="center" vertical="center" shrinkToFit="1"/>
    </xf>
    <xf numFmtId="40" fontId="55" fillId="0" borderId="11" xfId="462" quotePrefix="1" applyNumberFormat="1" applyFont="1" applyFill="1" applyBorder="1" applyAlignment="1">
      <alignment horizontal="left" vertical="center" shrinkToFit="1"/>
    </xf>
    <xf numFmtId="0" fontId="55" fillId="0" borderId="25" xfId="462" applyFont="1" applyBorder="1" applyAlignment="1">
      <alignment vertical="center"/>
    </xf>
    <xf numFmtId="0" fontId="55" fillId="0" borderId="0" xfId="462" applyFont="1" applyAlignment="1">
      <alignment vertical="center"/>
    </xf>
    <xf numFmtId="0" fontId="18" fillId="0" borderId="0" xfId="463" applyFont="1" applyFill="1" applyAlignment="1">
      <alignment vertical="center"/>
    </xf>
    <xf numFmtId="0" fontId="57" fillId="0" borderId="0" xfId="463" applyFont="1" applyFill="1" applyAlignment="1"/>
    <xf numFmtId="0" fontId="55" fillId="0" borderId="0" xfId="462" applyFont="1" applyAlignment="1">
      <alignment horizontal="left" vertical="center"/>
    </xf>
    <xf numFmtId="0" fontId="57" fillId="0" borderId="0" xfId="463" applyFont="1" applyFill="1" applyAlignment="1">
      <alignment vertical="center"/>
    </xf>
    <xf numFmtId="0" fontId="58" fillId="0" borderId="0" xfId="462" applyFont="1" applyFill="1" applyAlignment="1">
      <alignment horizontal="center" vertical="center"/>
    </xf>
    <xf numFmtId="0" fontId="59" fillId="26" borderId="0" xfId="0" applyFont="1" applyFill="1" applyBorder="1" applyAlignment="1">
      <alignment horizontal="left" vertical="center"/>
    </xf>
    <xf numFmtId="0" fontId="25" fillId="26" borderId="0" xfId="0" applyFont="1" applyFill="1" applyBorder="1" applyAlignment="1">
      <alignment horizontal="left" vertical="center"/>
    </xf>
    <xf numFmtId="0" fontId="0" fillId="0" borderId="0" xfId="0" applyBorder="1">
      <alignment vertical="center"/>
    </xf>
    <xf numFmtId="0" fontId="18" fillId="0" borderId="0" xfId="463" applyFont="1" applyFill="1" applyBorder="1" applyAlignment="1">
      <alignment horizontal="right" vertical="center"/>
    </xf>
    <xf numFmtId="0" fontId="25" fillId="26" borderId="27" xfId="0" applyFont="1" applyFill="1" applyBorder="1" applyAlignment="1">
      <alignment horizontal="left" vertical="center"/>
    </xf>
    <xf numFmtId="0" fontId="60" fillId="26" borderId="27" xfId="0" applyFont="1" applyFill="1" applyBorder="1" applyAlignment="1">
      <alignment horizontal="center" vertical="center"/>
    </xf>
    <xf numFmtId="0" fontId="18" fillId="0" borderId="26" xfId="463" applyFont="1" applyFill="1" applyBorder="1" applyAlignment="1">
      <alignment horizontal="right" vertical="center"/>
    </xf>
    <xf numFmtId="4" fontId="63" fillId="0" borderId="5" xfId="0" applyNumberFormat="1" applyFont="1" applyFill="1" applyBorder="1" applyAlignment="1">
      <alignment horizontal="right" vertical="center" shrinkToFit="1"/>
    </xf>
    <xf numFmtId="0" fontId="63" fillId="0" borderId="5" xfId="0" applyFont="1" applyFill="1" applyBorder="1" applyAlignment="1">
      <alignment horizontal="left" vertical="center" shrinkToFit="1"/>
    </xf>
    <xf numFmtId="0" fontId="4" fillId="0" borderId="25" xfId="0" applyFont="1" applyFill="1" applyBorder="1" applyAlignment="1">
      <alignment horizontal="right" vertical="center" shrinkToFit="1"/>
    </xf>
    <xf numFmtId="186" fontId="4" fillId="0" borderId="25" xfId="0" applyNumberFormat="1" applyFont="1" applyFill="1" applyBorder="1" applyAlignment="1">
      <alignment horizontal="right" vertical="center" shrinkToFit="1"/>
    </xf>
    <xf numFmtId="0" fontId="18" fillId="0" borderId="1" xfId="0" applyFont="1" applyFill="1" applyBorder="1" applyAlignment="1">
      <alignment horizontal="left" vertical="center" shrinkToFit="1"/>
    </xf>
    <xf numFmtId="0" fontId="2" fillId="0" borderId="25" xfId="0" applyFont="1" applyFill="1" applyBorder="1" applyAlignment="1">
      <alignment horizontal="right" vertical="center" shrinkToFit="1"/>
    </xf>
    <xf numFmtId="182" fontId="4" fillId="0" borderId="25" xfId="462" applyNumberFormat="1" applyFont="1" applyFill="1" applyBorder="1" applyAlignment="1" applyProtection="1">
      <alignment vertical="center" shrinkToFit="1"/>
    </xf>
    <xf numFmtId="179" fontId="4" fillId="0" borderId="1" xfId="462" applyNumberFormat="1" applyFont="1" applyFill="1" applyBorder="1" applyAlignment="1" applyProtection="1">
      <alignment vertical="center" shrinkToFit="1"/>
    </xf>
    <xf numFmtId="179" fontId="4" fillId="0" borderId="1" xfId="462" applyNumberFormat="1" applyFont="1" applyBorder="1" applyAlignment="1">
      <alignment vertical="center" shrinkToFit="1"/>
    </xf>
    <xf numFmtId="183" fontId="4" fillId="0" borderId="14" xfId="462" applyNumberFormat="1" applyFont="1" applyFill="1" applyBorder="1" applyAlignment="1">
      <alignment horizontal="right" vertical="center" shrinkToFit="1"/>
    </xf>
    <xf numFmtId="0" fontId="2" fillId="0" borderId="25" xfId="0" applyFont="1" applyFill="1" applyBorder="1" applyAlignment="1">
      <alignment horizontal="left" vertical="center" shrinkToFit="1"/>
    </xf>
    <xf numFmtId="179" fontId="0" fillId="0" borderId="0" xfId="0" applyNumberFormat="1" applyBorder="1" applyAlignment="1">
      <alignment vertical="center"/>
    </xf>
    <xf numFmtId="179" fontId="17" fillId="0" borderId="1" xfId="0" applyNumberFormat="1" applyFont="1" applyFill="1" applyBorder="1" applyAlignment="1">
      <alignment horizontal="right" vertical="center" shrinkToFit="1"/>
    </xf>
    <xf numFmtId="179" fontId="2" fillId="0" borderId="1" xfId="0" applyNumberFormat="1" applyFont="1" applyFill="1" applyBorder="1" applyAlignment="1">
      <alignment horizontal="right" vertical="center" shrinkToFit="1"/>
    </xf>
    <xf numFmtId="179" fontId="17" fillId="0" borderId="25" xfId="0" applyNumberFormat="1" applyFont="1" applyFill="1" applyBorder="1" applyAlignment="1">
      <alignment horizontal="right" vertical="center" shrinkToFit="1"/>
    </xf>
    <xf numFmtId="179" fontId="2" fillId="0" borderId="25" xfId="0" applyNumberFormat="1" applyFont="1" applyFill="1" applyBorder="1" applyAlignment="1">
      <alignment horizontal="right" vertical="center" shrinkToFit="1"/>
    </xf>
    <xf numFmtId="179" fontId="4" fillId="0" borderId="1" xfId="0" applyNumberFormat="1" applyFont="1" applyFill="1" applyBorder="1" applyAlignment="1">
      <alignment horizontal="right" vertical="center" shrinkToFit="1"/>
    </xf>
    <xf numFmtId="179" fontId="4" fillId="0" borderId="25" xfId="0" applyNumberFormat="1" applyFont="1" applyFill="1" applyBorder="1" applyAlignment="1">
      <alignment horizontal="right" vertical="center" shrinkToFit="1"/>
    </xf>
    <xf numFmtId="179" fontId="0" fillId="0" borderId="0" xfId="0" applyNumberFormat="1" applyAlignment="1">
      <alignment horizontal="right"/>
    </xf>
    <xf numFmtId="179" fontId="0" fillId="0" borderId="0" xfId="0" applyNumberFormat="1" applyAlignment="1"/>
    <xf numFmtId="0" fontId="17" fillId="0" borderId="25" xfId="0" applyFont="1" applyFill="1" applyBorder="1" applyAlignment="1">
      <alignment horizontal="right" vertical="center" shrinkToFit="1"/>
    </xf>
    <xf numFmtId="0" fontId="48" fillId="0" borderId="0" xfId="0" applyFont="1" applyFill="1" applyAlignment="1"/>
    <xf numFmtId="0" fontId="4" fillId="0" borderId="5" xfId="357" applyFont="1" applyFill="1" applyBorder="1" applyAlignment="1">
      <alignment horizontal="left" vertical="center" shrinkToFit="1"/>
    </xf>
    <xf numFmtId="179" fontId="17" fillId="0" borderId="1" xfId="0" applyNumberFormat="1" applyFont="1" applyFill="1" applyBorder="1" applyAlignment="1">
      <alignment vertical="center" shrinkToFit="1"/>
    </xf>
    <xf numFmtId="179" fontId="0" fillId="0" borderId="0" xfId="0" applyNumberFormat="1" applyBorder="1" applyAlignment="1">
      <alignment horizontal="right" vertical="center"/>
    </xf>
    <xf numFmtId="179" fontId="23" fillId="0" borderId="0" xfId="0" applyNumberFormat="1" applyFont="1" applyBorder="1" applyAlignment="1">
      <alignment horizontal="right" vertical="center"/>
    </xf>
    <xf numFmtId="179" fontId="2" fillId="0" borderId="1" xfId="0" applyNumberFormat="1" applyFont="1" applyFill="1" applyBorder="1" applyAlignment="1">
      <alignment horizontal="right" vertical="center"/>
    </xf>
    <xf numFmtId="179" fontId="0" fillId="0" borderId="0" xfId="0" applyNumberFormat="1" applyAlignment="1">
      <alignment vertical="center"/>
    </xf>
    <xf numFmtId="179" fontId="0" fillId="0" borderId="0" xfId="0" applyNumberFormat="1" applyAlignment="1">
      <alignment horizontal="right" vertical="center"/>
    </xf>
    <xf numFmtId="179" fontId="2" fillId="0" borderId="1" xfId="0" applyNumberFormat="1" applyFont="1" applyFill="1" applyBorder="1" applyAlignment="1">
      <alignment vertical="center" shrinkToFit="1"/>
    </xf>
    <xf numFmtId="179" fontId="0" fillId="0" borderId="0" xfId="0" applyNumberFormat="1" applyFill="1" applyAlignment="1">
      <alignment horizontal="center"/>
    </xf>
    <xf numFmtId="179" fontId="2" fillId="0" borderId="0" xfId="0" applyNumberFormat="1" applyFont="1" applyBorder="1" applyAlignment="1">
      <alignment horizontal="right" vertical="center"/>
    </xf>
    <xf numFmtId="179" fontId="11" fillId="0" borderId="0" xfId="0" applyNumberFormat="1" applyFont="1" applyFill="1" applyBorder="1" applyAlignment="1">
      <alignment horizontal="center" vertical="center"/>
    </xf>
    <xf numFmtId="179" fontId="16" fillId="0" borderId="1" xfId="462" applyNumberFormat="1" applyFont="1" applyFill="1" applyBorder="1" applyAlignment="1">
      <alignment horizontal="center" vertical="center" shrinkToFit="1"/>
    </xf>
    <xf numFmtId="179" fontId="6" fillId="0" borderId="1" xfId="462" applyNumberFormat="1" applyFont="1" applyFill="1" applyBorder="1" applyAlignment="1" applyProtection="1">
      <alignment vertical="center" shrinkToFit="1"/>
    </xf>
    <xf numFmtId="179" fontId="6" fillId="0" borderId="1" xfId="462" applyNumberFormat="1" applyFont="1" applyBorder="1" applyAlignment="1">
      <alignment vertical="center" shrinkToFit="1"/>
    </xf>
    <xf numFmtId="179" fontId="4" fillId="0" borderId="25" xfId="462" applyNumberFormat="1" applyFont="1" applyFill="1" applyBorder="1" applyAlignment="1" applyProtection="1">
      <alignment vertical="center" shrinkToFit="1"/>
    </xf>
    <xf numFmtId="179" fontId="4" fillId="0" borderId="25" xfId="462" applyNumberFormat="1" applyFont="1" applyBorder="1" applyAlignment="1">
      <alignment vertical="center" shrinkToFit="1"/>
    </xf>
    <xf numFmtId="179" fontId="2" fillId="0" borderId="0" xfId="462" applyNumberFormat="1" applyFont="1" applyAlignment="1">
      <alignment horizontal="center"/>
    </xf>
    <xf numFmtId="179" fontId="2" fillId="0" borderId="0" xfId="462" applyNumberFormat="1" applyFont="1" applyAlignment="1">
      <alignment horizontal="center" shrinkToFit="1"/>
    </xf>
    <xf numFmtId="179" fontId="2" fillId="0" borderId="0" xfId="462" applyNumberFormat="1" applyFont="1" applyAlignment="1">
      <alignment shrinkToFit="1"/>
    </xf>
    <xf numFmtId="179" fontId="22" fillId="0" borderId="0" xfId="462" applyNumberFormat="1" applyFont="1" applyAlignment="1">
      <alignment horizontal="center"/>
    </xf>
    <xf numFmtId="179" fontId="22" fillId="0" borderId="0" xfId="462" applyNumberFormat="1" applyFont="1" applyAlignment="1"/>
    <xf numFmtId="179" fontId="20" fillId="0" borderId="0" xfId="462" applyNumberFormat="1" applyFont="1" applyAlignment="1">
      <alignment horizontal="center"/>
    </xf>
    <xf numFmtId="179" fontId="20" fillId="0" borderId="0" xfId="462" applyNumberFormat="1" applyFont="1"/>
    <xf numFmtId="0" fontId="64" fillId="0" borderId="5" xfId="357" applyFont="1" applyFill="1" applyBorder="1" applyAlignment="1">
      <alignment horizontal="left" vertical="center" shrinkToFit="1"/>
    </xf>
    <xf numFmtId="0" fontId="4" fillId="0" borderId="0" xfId="463" applyFont="1" applyBorder="1" applyAlignment="1">
      <alignment horizontal="left" vertical="center"/>
    </xf>
    <xf numFmtId="0" fontId="4" fillId="0" borderId="26" xfId="463" applyFont="1" applyFill="1" applyBorder="1" applyAlignment="1">
      <alignment horizontal="left" vertical="center"/>
    </xf>
    <xf numFmtId="0" fontId="4" fillId="0" borderId="0" xfId="463" applyFont="1" applyBorder="1" applyAlignment="1">
      <alignment vertical="center"/>
    </xf>
    <xf numFmtId="0" fontId="5" fillId="0" borderId="1" xfId="0" applyFont="1" applyFill="1" applyBorder="1" applyAlignment="1">
      <alignment vertical="center" shrinkToFit="1"/>
    </xf>
    <xf numFmtId="4" fontId="4" fillId="0" borderId="1" xfId="0" applyNumberFormat="1" applyFont="1" applyFill="1" applyBorder="1" applyAlignment="1">
      <alignment vertical="center" shrinkToFit="1"/>
    </xf>
    <xf numFmtId="3" fontId="4" fillId="0" borderId="1" xfId="0" applyNumberFormat="1" applyFont="1" applyFill="1" applyBorder="1" applyAlignment="1">
      <alignment vertical="center" shrinkToFit="1"/>
    </xf>
    <xf numFmtId="40" fontId="2" fillId="0" borderId="14" xfId="462" applyNumberFormat="1" applyFont="1" applyBorder="1" applyAlignment="1">
      <alignment horizontal="right" vertical="center" shrinkToFit="1"/>
    </xf>
    <xf numFmtId="187" fontId="2" fillId="0" borderId="1" xfId="462" applyNumberFormat="1" applyFont="1" applyBorder="1" applyAlignment="1">
      <alignment horizontal="right" vertical="center" shrinkToFit="1"/>
    </xf>
    <xf numFmtId="180" fontId="2" fillId="0" borderId="1" xfId="0" applyNumberFormat="1" applyFont="1" applyFill="1" applyBorder="1" applyAlignment="1">
      <alignment horizontal="right" vertical="center" shrinkToFit="1"/>
    </xf>
    <xf numFmtId="188" fontId="17" fillId="0" borderId="25" xfId="0" applyNumberFormat="1" applyFont="1" applyFill="1" applyBorder="1" applyAlignment="1">
      <alignment horizontal="right" vertical="center" shrinkToFit="1"/>
    </xf>
    <xf numFmtId="188" fontId="2" fillId="0" borderId="25" xfId="0" applyNumberFormat="1" applyFont="1" applyFill="1" applyBorder="1" applyAlignment="1">
      <alignment horizontal="right" vertical="center" shrinkToFit="1"/>
    </xf>
    <xf numFmtId="188" fontId="17" fillId="0" borderId="1" xfId="0" applyNumberFormat="1" applyFont="1" applyFill="1" applyBorder="1" applyAlignment="1">
      <alignment horizontal="right" vertical="center" shrinkToFit="1"/>
    </xf>
    <xf numFmtId="188" fontId="2" fillId="0" borderId="1" xfId="0" applyNumberFormat="1" applyFont="1" applyFill="1" applyBorder="1" applyAlignment="1">
      <alignment horizontal="right" vertical="center" shrinkToFit="1"/>
    </xf>
    <xf numFmtId="180" fontId="6" fillId="0" borderId="1" xfId="0" applyNumberFormat="1" applyFont="1" applyFill="1" applyBorder="1" applyAlignment="1">
      <alignment horizontal="right" vertical="center" shrinkToFit="1"/>
    </xf>
    <xf numFmtId="188" fontId="21" fillId="0" borderId="1" xfId="0" applyNumberFormat="1" applyFont="1" applyFill="1" applyBorder="1" applyAlignment="1">
      <alignment horizontal="right" vertical="center" shrinkToFit="1"/>
    </xf>
    <xf numFmtId="0" fontId="0" fillId="0" borderId="25" xfId="0" applyFill="1" applyBorder="1" applyAlignment="1"/>
    <xf numFmtId="185" fontId="4" fillId="0" borderId="14" xfId="462" applyNumberFormat="1" applyFont="1" applyFill="1" applyBorder="1" applyAlignment="1">
      <alignment horizontal="right" vertical="center" shrinkToFit="1"/>
    </xf>
    <xf numFmtId="188" fontId="4" fillId="0" borderId="1" xfId="0" applyNumberFormat="1" applyFont="1" applyFill="1" applyBorder="1" applyAlignment="1">
      <alignment horizontal="right" vertical="center" shrinkToFit="1"/>
    </xf>
    <xf numFmtId="188" fontId="4" fillId="0" borderId="25" xfId="0" applyNumberFormat="1" applyFont="1" applyFill="1" applyBorder="1" applyAlignment="1">
      <alignment horizontal="right" vertical="center" shrinkToFit="1"/>
    </xf>
    <xf numFmtId="180" fontId="2" fillId="0" borderId="1" xfId="0" applyNumberFormat="1" applyFont="1" applyFill="1" applyBorder="1" applyAlignment="1">
      <alignment vertical="center" shrinkToFit="1"/>
    </xf>
    <xf numFmtId="188" fontId="2" fillId="0" borderId="1" xfId="0" applyNumberFormat="1" applyFont="1" applyFill="1" applyBorder="1" applyAlignment="1">
      <alignment vertical="center" shrinkToFit="1"/>
    </xf>
    <xf numFmtId="188" fontId="4" fillId="0" borderId="25" xfId="462" applyNumberFormat="1" applyFont="1" applyFill="1" applyBorder="1" applyAlignment="1" applyProtection="1">
      <alignment vertical="center" shrinkToFit="1"/>
    </xf>
    <xf numFmtId="188" fontId="4" fillId="0" borderId="1" xfId="462" applyNumberFormat="1" applyFont="1" applyBorder="1" applyAlignment="1">
      <alignment vertical="center" shrinkToFit="1"/>
    </xf>
    <xf numFmtId="185" fontId="6" fillId="0" borderId="1" xfId="462" applyNumberFormat="1" applyFont="1" applyFill="1" applyBorder="1" applyAlignment="1" applyProtection="1">
      <alignment vertical="center" shrinkToFit="1"/>
    </xf>
    <xf numFmtId="183" fontId="6" fillId="0" borderId="1" xfId="462" applyNumberFormat="1" applyFont="1" applyFill="1" applyBorder="1" applyAlignment="1" applyProtection="1">
      <alignment vertical="center" shrinkToFit="1"/>
    </xf>
    <xf numFmtId="180" fontId="4" fillId="0" borderId="1" xfId="462" applyNumberFormat="1" applyFont="1" applyFill="1" applyBorder="1" applyAlignment="1" applyProtection="1">
      <alignment vertical="center" shrinkToFit="1"/>
    </xf>
    <xf numFmtId="180" fontId="4" fillId="0" borderId="1" xfId="462" applyNumberFormat="1" applyFont="1" applyBorder="1" applyAlignment="1">
      <alignment vertical="center" shrinkToFit="1"/>
    </xf>
    <xf numFmtId="188" fontId="4" fillId="0" borderId="1" xfId="462" applyNumberFormat="1" applyFont="1" applyFill="1" applyBorder="1" applyAlignment="1" applyProtection="1">
      <alignment vertical="center" shrinkToFit="1"/>
    </xf>
    <xf numFmtId="188" fontId="21" fillId="0" borderId="1" xfId="462" applyNumberFormat="1" applyFont="1" applyFill="1" applyBorder="1" applyAlignment="1" applyProtection="1">
      <alignment vertical="center" shrinkToFit="1"/>
    </xf>
    <xf numFmtId="188" fontId="6" fillId="0" borderId="1" xfId="462" applyNumberFormat="1" applyFont="1" applyFill="1" applyBorder="1" applyAlignment="1" applyProtection="1">
      <alignment vertical="center" shrinkToFit="1"/>
    </xf>
    <xf numFmtId="188" fontId="4" fillId="0" borderId="25" xfId="462" applyNumberFormat="1" applyFont="1" applyBorder="1" applyAlignment="1">
      <alignment vertical="center" shrinkToFit="1"/>
    </xf>
    <xf numFmtId="189" fontId="2" fillId="0" borderId="1" xfId="0" applyNumberFormat="1" applyFont="1" applyFill="1" applyBorder="1" applyAlignment="1" applyProtection="1">
      <alignment horizontal="right" vertical="center"/>
    </xf>
    <xf numFmtId="178" fontId="0" fillId="0" borderId="0" xfId="0" applyNumberFormat="1" applyAlignment="1"/>
    <xf numFmtId="179" fontId="0" fillId="0" borderId="0" xfId="0" applyNumberFormat="1" applyFill="1" applyAlignment="1"/>
    <xf numFmtId="179" fontId="4" fillId="0" borderId="1" xfId="0" applyNumberFormat="1" applyFont="1" applyFill="1" applyBorder="1" applyAlignment="1">
      <alignment vertical="center" shrinkToFit="1"/>
    </xf>
    <xf numFmtId="182" fontId="4" fillId="0" borderId="1" xfId="0" applyNumberFormat="1" applyFont="1" applyFill="1" applyBorder="1" applyAlignment="1">
      <alignment vertical="center" shrinkToFit="1"/>
    </xf>
    <xf numFmtId="182" fontId="4" fillId="0" borderId="1" xfId="462" applyNumberFormat="1" applyFont="1" applyBorder="1" applyAlignment="1">
      <alignment vertical="center" shrinkToFit="1"/>
    </xf>
    <xf numFmtId="182" fontId="17" fillId="0" borderId="1" xfId="0" applyNumberFormat="1" applyFont="1" applyFill="1" applyBorder="1" applyAlignment="1">
      <alignment horizontal="right" vertical="center" shrinkToFit="1"/>
    </xf>
    <xf numFmtId="182" fontId="2" fillId="0" borderId="1" xfId="0" applyNumberFormat="1" applyFont="1" applyFill="1" applyBorder="1" applyAlignment="1">
      <alignment horizontal="right" vertical="center" shrinkToFit="1"/>
    </xf>
    <xf numFmtId="182" fontId="4" fillId="0" borderId="1" xfId="0" applyNumberFormat="1" applyFont="1" applyFill="1" applyBorder="1" applyAlignment="1">
      <alignment horizontal="right" vertical="center" shrinkToFit="1"/>
    </xf>
    <xf numFmtId="183" fontId="2" fillId="0" borderId="1" xfId="0" applyNumberFormat="1" applyFont="1" applyFill="1" applyBorder="1" applyAlignment="1">
      <alignment horizontal="right" vertical="center" shrinkToFit="1"/>
    </xf>
    <xf numFmtId="182" fontId="0" fillId="0" borderId="25" xfId="0" applyNumberFormat="1" applyFill="1" applyBorder="1" applyAlignment="1"/>
    <xf numFmtId="182" fontId="6" fillId="0" borderId="1" xfId="0" applyNumberFormat="1" applyFont="1" applyFill="1" applyBorder="1" applyAlignment="1">
      <alignment horizontal="right" vertical="center" shrinkToFit="1"/>
    </xf>
    <xf numFmtId="182" fontId="6" fillId="0" borderId="1" xfId="0" applyNumberFormat="1" applyFont="1" applyFill="1" applyBorder="1" applyAlignment="1">
      <alignment vertical="center" shrinkToFit="1"/>
    </xf>
    <xf numFmtId="185" fontId="2" fillId="0" borderId="1" xfId="0" applyNumberFormat="1" applyFont="1" applyFill="1" applyBorder="1" applyAlignment="1">
      <alignment horizontal="right" vertical="center" shrinkToFit="1"/>
    </xf>
    <xf numFmtId="185" fontId="4" fillId="0" borderId="1" xfId="462" applyNumberFormat="1" applyFont="1" applyFill="1" applyBorder="1" applyAlignment="1" applyProtection="1">
      <alignment vertical="center" shrinkToFit="1"/>
    </xf>
    <xf numFmtId="186" fontId="17" fillId="0" borderId="8" xfId="0" applyNumberFormat="1" applyFont="1" applyFill="1" applyBorder="1" applyAlignment="1" applyProtection="1">
      <alignment horizontal="right" vertical="center"/>
    </xf>
    <xf numFmtId="186" fontId="17" fillId="0" borderId="1" xfId="0" applyNumberFormat="1" applyFont="1" applyFill="1" applyBorder="1" applyAlignment="1" applyProtection="1">
      <alignment horizontal="right" vertical="center"/>
    </xf>
    <xf numFmtId="186" fontId="2" fillId="0" borderId="1" xfId="0" applyNumberFormat="1" applyFont="1" applyFill="1" applyBorder="1" applyAlignment="1" applyProtection="1">
      <alignment horizontal="right" vertical="center"/>
    </xf>
    <xf numFmtId="190" fontId="18" fillId="0" borderId="1" xfId="0" applyNumberFormat="1" applyFont="1" applyFill="1" applyBorder="1" applyAlignment="1" applyProtection="1">
      <alignment horizontal="right" vertical="center"/>
    </xf>
    <xf numFmtId="40" fontId="2" fillId="0" borderId="25" xfId="462" quotePrefix="1" applyNumberFormat="1" applyFont="1" applyFill="1" applyBorder="1" applyAlignment="1">
      <alignment horizontal="center" vertical="center" shrinkToFit="1"/>
    </xf>
    <xf numFmtId="40" fontId="2" fillId="0" borderId="11" xfId="462" applyNumberFormat="1" applyFont="1" applyFill="1" applyBorder="1" applyAlignment="1">
      <alignment horizontal="left" vertical="center" shrinkToFit="1"/>
    </xf>
    <xf numFmtId="40" fontId="2" fillId="0" borderId="13" xfId="462" quotePrefix="1" applyNumberFormat="1" applyFont="1" applyFill="1" applyBorder="1" applyAlignment="1">
      <alignment horizontal="left" vertical="center" shrinkToFit="1"/>
    </xf>
    <xf numFmtId="40" fontId="2" fillId="0" borderId="25" xfId="462" applyNumberFormat="1" applyFont="1" applyFill="1" applyBorder="1" applyAlignment="1">
      <alignment horizontal="left"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31" fillId="0" borderId="0" xfId="462" applyFont="1" applyAlignment="1">
      <alignment horizontal="center" vertical="center"/>
    </xf>
    <xf numFmtId="0" fontId="11" fillId="0" borderId="2" xfId="0" applyFont="1" applyFill="1" applyBorder="1" applyAlignment="1">
      <alignment horizontal="left" vertical="center"/>
    </xf>
    <xf numFmtId="40" fontId="16" fillId="0" borderId="6" xfId="462" applyNumberFormat="1" applyFont="1" applyFill="1" applyBorder="1" applyAlignment="1">
      <alignment horizontal="center" vertical="center" shrinkToFit="1"/>
    </xf>
    <xf numFmtId="40" fontId="16" fillId="0" borderId="7" xfId="462"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179"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1" fillId="0" borderId="26" xfId="0" applyFont="1" applyFill="1" applyBorder="1" applyAlignment="1">
      <alignment horizontal="left" vertical="center"/>
    </xf>
    <xf numFmtId="0" fontId="0" fillId="0" borderId="26" xfId="0" applyBorder="1" applyAlignment="1">
      <alignment vertical="center"/>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179" fontId="16" fillId="0" borderId="3" xfId="0" applyNumberFormat="1" applyFont="1" applyFill="1" applyBorder="1" applyAlignment="1">
      <alignment horizontal="center" vertical="center" wrapText="1" shrinkToFit="1"/>
    </xf>
    <xf numFmtId="179" fontId="16" fillId="0" borderId="10" xfId="0" applyNumberFormat="1" applyFont="1" applyFill="1" applyBorder="1" applyAlignment="1">
      <alignment horizontal="center" vertical="center" wrapText="1" shrinkToFit="1"/>
    </xf>
    <xf numFmtId="179" fontId="16" fillId="0" borderId="4" xfId="0" applyNumberFormat="1" applyFont="1" applyFill="1" applyBorder="1" applyAlignment="1">
      <alignment horizontal="center" vertical="center" wrapText="1" shrinkToFit="1"/>
    </xf>
    <xf numFmtId="179" fontId="16" fillId="0" borderId="3" xfId="0" applyNumberFormat="1" applyFont="1" applyFill="1" applyBorder="1" applyAlignment="1">
      <alignment horizontal="right" vertical="center" wrapText="1" shrinkToFit="1"/>
    </xf>
    <xf numFmtId="179" fontId="16" fillId="0" borderId="10" xfId="0" applyNumberFormat="1" applyFont="1" applyFill="1" applyBorder="1" applyAlignment="1">
      <alignment horizontal="right" vertical="center" wrapText="1" shrinkToFit="1"/>
    </xf>
    <xf numFmtId="179" fontId="16" fillId="0" borderId="4" xfId="0" applyNumberFormat="1" applyFont="1" applyFill="1" applyBorder="1" applyAlignment="1">
      <alignment horizontal="right" vertical="center" wrapText="1" shrinkToFit="1"/>
    </xf>
    <xf numFmtId="0" fontId="2" fillId="0" borderId="9" xfId="462" applyFont="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5" fillId="2" borderId="9" xfId="462" applyNumberFormat="1" applyFont="1" applyFill="1" applyBorder="1" applyAlignment="1" applyProtection="1">
      <alignment horizontal="left" vertical="center" wrapText="1" shrinkToFit="1"/>
    </xf>
    <xf numFmtId="179" fontId="5" fillId="0" borderId="1" xfId="462" quotePrefix="1" applyNumberFormat="1" applyFont="1" applyFill="1" applyBorder="1" applyAlignment="1" applyProtection="1">
      <alignment horizontal="center" vertical="center" shrinkToFit="1"/>
    </xf>
    <xf numFmtId="179" fontId="5"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wrapText="1" shrinkToFit="1"/>
    </xf>
    <xf numFmtId="182" fontId="5" fillId="0" borderId="1" xfId="462" applyNumberFormat="1" applyFont="1" applyFill="1" applyBorder="1" applyAlignment="1" applyProtection="1">
      <alignment horizontal="center" vertical="center" wrapText="1" shrinkToFit="1"/>
    </xf>
    <xf numFmtId="179" fontId="5" fillId="0" borderId="1" xfId="462" applyNumberFormat="1" applyFont="1" applyFill="1" applyBorder="1" applyAlignment="1" applyProtection="1">
      <alignment horizontal="center" vertical="center" wrapText="1" shrinkToFit="1"/>
    </xf>
    <xf numFmtId="179" fontId="5" fillId="0" borderId="3" xfId="462" quotePrefix="1" applyNumberFormat="1" applyFont="1" applyFill="1" applyBorder="1" applyAlignment="1" applyProtection="1">
      <alignment horizontal="center" vertical="center" shrinkToFit="1"/>
    </xf>
    <xf numFmtId="179" fontId="5" fillId="0" borderId="29" xfId="462" applyNumberFormat="1" applyFont="1" applyFill="1" applyBorder="1" applyAlignment="1" applyProtection="1">
      <alignment horizontal="center" vertical="center" shrinkToFit="1"/>
    </xf>
    <xf numFmtId="0" fontId="0" fillId="0" borderId="26" xfId="0" applyBorder="1" applyAlignment="1">
      <alignment horizontal="lef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0" fontId="5"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5" fillId="0" borderId="3" xfId="463" applyNumberFormat="1" applyFont="1" applyFill="1" applyBorder="1" applyAlignment="1" applyProtection="1">
      <alignment horizontal="center" vertical="center" wrapText="1"/>
    </xf>
    <xf numFmtId="0" fontId="5" fillId="0" borderId="4" xfId="463" applyNumberFormat="1" applyFont="1" applyFill="1" applyBorder="1" applyAlignment="1" applyProtection="1">
      <alignment horizontal="center" vertical="center" wrapText="1"/>
    </xf>
    <xf numFmtId="0" fontId="2" fillId="0" borderId="0" xfId="462" applyFont="1" applyBorder="1" applyAlignment="1">
      <alignment horizontal="left" vertical="center" wrapText="1"/>
    </xf>
    <xf numFmtId="0" fontId="62" fillId="0" borderId="28"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3" fillId="0" borderId="28" xfId="0" applyFont="1" applyFill="1" applyBorder="1" applyAlignment="1">
      <alignment horizontal="left" vertical="center" shrinkToFit="1"/>
    </xf>
    <xf numFmtId="0" fontId="63" fillId="0" borderId="5" xfId="0" applyFont="1" applyFill="1" applyBorder="1" applyAlignment="1">
      <alignment horizontal="left" vertical="center" shrinkToFit="1"/>
    </xf>
    <xf numFmtId="0" fontId="63" fillId="26" borderId="0" xfId="0" applyFont="1" applyFill="1" applyBorder="1" applyAlignment="1">
      <alignment horizontal="left" vertical="center" shrinkToFit="1"/>
    </xf>
    <xf numFmtId="0" fontId="63" fillId="0" borderId="0" xfId="0" applyFont="1" applyBorder="1" applyAlignment="1">
      <alignment horizontal="left" vertical="center" shrinkToFit="1"/>
    </xf>
    <xf numFmtId="0" fontId="58" fillId="0" borderId="0" xfId="462" quotePrefix="1" applyFont="1" applyFill="1" applyAlignment="1">
      <alignment horizontal="center" vertical="center"/>
    </xf>
    <xf numFmtId="0" fontId="61" fillId="0" borderId="28" xfId="0" applyFont="1" applyFill="1" applyBorder="1" applyAlignment="1">
      <alignment horizontal="distributed" vertical="center" wrapText="1" justifyLastLine="1"/>
    </xf>
    <xf numFmtId="0" fontId="61" fillId="0" borderId="5" xfId="0" applyFont="1" applyFill="1" applyBorder="1" applyAlignment="1">
      <alignment horizontal="distributed" vertical="center" wrapText="1" justifyLastLine="1"/>
    </xf>
    <xf numFmtId="0" fontId="61" fillId="0" borderId="5" xfId="0" applyFont="1" applyFill="1" applyBorder="1" applyAlignment="1">
      <alignment horizontal="center" vertical="center" wrapText="1"/>
    </xf>
    <xf numFmtId="0" fontId="61" fillId="0" borderId="28" xfId="0" applyFont="1" applyFill="1" applyBorder="1" applyAlignment="1">
      <alignment horizontal="center" vertical="center" wrapText="1"/>
    </xf>
  </cellXfs>
  <cellStyles count="599">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9"/>
    <cellStyle name="60% - 强调文字颜色 3 5 2" xfId="360"/>
    <cellStyle name="60% - 强调文字颜色 3 5 3" xfId="361"/>
    <cellStyle name="60% - 强调文字颜色 3 6" xfId="364"/>
    <cellStyle name="60% - 强调文字颜色 3 6 2" xfId="365"/>
    <cellStyle name="60% - 强调文字颜色 3 6 3" xfId="366"/>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8"/>
    <cellStyle name="60% - 强调文字颜色 4 5 2" xfId="369"/>
    <cellStyle name="60% - 强调文字颜色 4 5 3" xfId="370"/>
    <cellStyle name="60% - 强调文字颜色 4 6" xfId="372"/>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09"/>
    <cellStyle name="60% - 强调文字颜色 5 3 2" xfId="378"/>
    <cellStyle name="60% - 强调文字颜色 5 3 3" xfId="380"/>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2"/>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常规 9" xfId="357"/>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507"/>
    <cellStyle name="强调文字颜色 2 2 2" xfId="508"/>
    <cellStyle name="强调文字颜色 2 2 3" xfId="183"/>
    <cellStyle name="强调文字颜色 2 3" xfId="509"/>
    <cellStyle name="强调文字颜色 2 3 2" xfId="6"/>
    <cellStyle name="强调文字颜色 2 3 3" xfId="190"/>
    <cellStyle name="强调文字颜色 2 4" xfId="510"/>
    <cellStyle name="强调文字颜色 2 4 2" xfId="511"/>
    <cellStyle name="强调文字颜色 2 4 3" xfId="197"/>
    <cellStyle name="强调文字颜色 2 5" xfId="445"/>
    <cellStyle name="强调文字颜色 2 5 2" xfId="512"/>
    <cellStyle name="强调文字颜色 2 5 3" xfId="513"/>
    <cellStyle name="强调文字颜色 2 6" xfId="292"/>
    <cellStyle name="强调文字颜色 2 6 2" xfId="514"/>
    <cellStyle name="强调文字颜色 2 6 3" xfId="515"/>
    <cellStyle name="强调文字颜色 3 2" xfId="516"/>
    <cellStyle name="强调文字颜色 3 2 2" xfId="326"/>
    <cellStyle name="强调文字颜色 3 2 3" xfId="215"/>
    <cellStyle name="强调文字颜色 3 3" xfId="517"/>
    <cellStyle name="强调文字颜色 3 3 2" xfId="480"/>
    <cellStyle name="强调文字颜色 3 3 3" xfId="221"/>
    <cellStyle name="强调文字颜色 3 4" xfId="518"/>
    <cellStyle name="强调文字颜色 3 4 2" xfId="520"/>
    <cellStyle name="强调文字颜色 3 4 3" xfId="229"/>
    <cellStyle name="强调文字颜色 3 5" xfId="475"/>
    <cellStyle name="强调文字颜色 3 5 2" xfId="522"/>
    <cellStyle name="强调文字颜色 3 5 3" xfId="523"/>
    <cellStyle name="强调文字颜色 3 6" xfId="296"/>
    <cellStyle name="强调文字颜色 3 6 2" xfId="525"/>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4"/>
    <cellStyle name="强调文字颜色 4 5" xfId="477"/>
    <cellStyle name="强调文字颜色 4 5 2" xfId="535"/>
    <cellStyle name="强调文字颜色 4 5 3" xfId="536"/>
    <cellStyle name="强调文字颜色 4 6" xfId="301"/>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2"/>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79"/>
    <cellStyle name="适中 2 2" xfId="82"/>
    <cellStyle name="适中 2 3" xfId="325"/>
    <cellStyle name="适中 3" xfId="117"/>
    <cellStyle name="适中 3 2" xfId="469"/>
    <cellStyle name="适中 3 3" xfId="479"/>
    <cellStyle name="适中 4" xfId="568"/>
    <cellStyle name="适中 4 2" xfId="569"/>
    <cellStyle name="适中 4 3" xfId="519"/>
    <cellStyle name="适中 5" xfId="570"/>
    <cellStyle name="适中 5 2" xfId="571"/>
    <cellStyle name="适中 5 3" xfId="521"/>
    <cellStyle name="适中 6" xfId="572"/>
    <cellStyle name="适中 6 2" xfId="573"/>
    <cellStyle name="适中 6 3" xfId="524"/>
    <cellStyle name="输出 2" xfId="574"/>
    <cellStyle name="输出 2 2" xfId="575"/>
    <cellStyle name="输出 2 3" xfId="576"/>
    <cellStyle name="输出 3" xfId="577"/>
    <cellStyle name="输出 3 2" xfId="578"/>
    <cellStyle name="输出 3 3" xfId="46"/>
    <cellStyle name="输出 4" xfId="68"/>
    <cellStyle name="输出 4 2" xfId="141"/>
    <cellStyle name="输出 4 3" xfId="148"/>
    <cellStyle name="输出 5" xfId="49"/>
    <cellStyle name="输出 5 2" xfId="579"/>
    <cellStyle name="输出 5 3" xfId="580"/>
    <cellStyle name="输出 6" xfId="581"/>
    <cellStyle name="输出 6 2" xfId="582"/>
    <cellStyle name="输出 6 3" xfId="583"/>
    <cellStyle name="输入 2" xfId="584"/>
    <cellStyle name="输入 2 2" xfId="585"/>
    <cellStyle name="输入 2 3" xfId="384"/>
    <cellStyle name="输入 3" xfId="303"/>
    <cellStyle name="输入 3 2" xfId="466"/>
    <cellStyle name="输入 3 3" xfId="389"/>
    <cellStyle name="输入 4" xfId="305"/>
    <cellStyle name="输入 4 2" xfId="586"/>
    <cellStyle name="输入 4 3" xfId="587"/>
    <cellStyle name="输入 5" xfId="588"/>
    <cellStyle name="输入 5 2" xfId="152"/>
    <cellStyle name="输入 5 3" xfId="589"/>
    <cellStyle name="输入 6" xfId="590"/>
    <cellStyle name="输入 6 2" xfId="158"/>
    <cellStyle name="输入 6 3" xfId="591"/>
    <cellStyle name="注释 2" xfId="163"/>
    <cellStyle name="注释 2 2" xfId="319"/>
    <cellStyle name="注释 2 3" xfId="592"/>
    <cellStyle name="注释 3" xfId="165"/>
    <cellStyle name="注释 3 2" xfId="340"/>
    <cellStyle name="注释 3 3" xfId="593"/>
    <cellStyle name="注释 4" xfId="594"/>
    <cellStyle name="注释 4 2" xfId="595"/>
    <cellStyle name="注释 4 3" xfId="596"/>
    <cellStyle name="注释 5" xfId="21"/>
    <cellStyle name="注释 5 2" xfId="493"/>
    <cellStyle name="注释 5 3" xfId="495"/>
    <cellStyle name="注释 6" xfId="597"/>
    <cellStyle name="注释 6 2" xfId="598"/>
    <cellStyle name="注释 6 3" xfId="499"/>
  </cellStyles>
  <dxfs count="1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bgColor theme="7" tint="0.79998168889431442"/>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selection activeCell="C13" sqref="C13"/>
    </sheetView>
  </sheetViews>
  <sheetFormatPr defaultColWidth="13" defaultRowHeight="12.75"/>
  <cols>
    <col min="1" max="1" width="44" style="89" customWidth="1"/>
    <col min="2" max="2" width="29.6640625" style="90" customWidth="1"/>
    <col min="3" max="3" width="44.1640625" style="89" customWidth="1"/>
    <col min="4" max="4" width="32.5" style="91" customWidth="1"/>
    <col min="5" max="221" width="9.33203125" style="89" customWidth="1"/>
    <col min="222" max="222" width="25" style="89" customWidth="1"/>
    <col min="223" max="223" width="7.83203125" style="89" customWidth="1"/>
    <col min="224" max="16384" width="13" style="89"/>
  </cols>
  <sheetData>
    <row r="1" spans="1:4" ht="17.25" customHeight="1">
      <c r="A1" s="92" t="s">
        <v>0</v>
      </c>
      <c r="B1" s="93"/>
      <c r="C1" s="94"/>
      <c r="D1" s="95"/>
    </row>
    <row r="2" spans="1:4" ht="30" customHeight="1">
      <c r="A2" s="241" t="s">
        <v>1</v>
      </c>
      <c r="B2" s="242"/>
      <c r="C2" s="242"/>
      <c r="D2" s="243"/>
    </row>
    <row r="3" spans="1:4" ht="14.25" customHeight="1">
      <c r="A3" s="3"/>
      <c r="B3" s="96"/>
      <c r="C3" s="96"/>
      <c r="D3" s="122" t="s">
        <v>2</v>
      </c>
    </row>
    <row r="4" spans="1:4" ht="14.25" customHeight="1">
      <c r="A4" s="244" t="s">
        <v>292</v>
      </c>
      <c r="B4" s="244"/>
      <c r="C4" s="97"/>
      <c r="D4" s="122" t="s">
        <v>3</v>
      </c>
    </row>
    <row r="5" spans="1:4" ht="21" customHeight="1">
      <c r="A5" s="245" t="s">
        <v>4</v>
      </c>
      <c r="B5" s="246"/>
      <c r="C5" s="245" t="s">
        <v>5</v>
      </c>
      <c r="D5" s="246"/>
    </row>
    <row r="6" spans="1:4" ht="21" customHeight="1">
      <c r="A6" s="98" t="s">
        <v>6</v>
      </c>
      <c r="B6" s="98" t="s">
        <v>7</v>
      </c>
      <c r="C6" s="98" t="s">
        <v>6</v>
      </c>
      <c r="D6" s="55" t="s">
        <v>7</v>
      </c>
    </row>
    <row r="7" spans="1:4" ht="21" customHeight="1">
      <c r="A7" s="126" t="s">
        <v>267</v>
      </c>
      <c r="B7" s="99">
        <v>39697.21</v>
      </c>
      <c r="C7" s="29" t="s">
        <v>8</v>
      </c>
      <c r="D7" s="102">
        <v>430.5</v>
      </c>
    </row>
    <row r="8" spans="1:4" ht="21" customHeight="1">
      <c r="A8" s="238" t="s">
        <v>299</v>
      </c>
      <c r="B8" s="100"/>
      <c r="C8" s="29" t="s">
        <v>9</v>
      </c>
      <c r="D8" s="101">
        <v>12.32</v>
      </c>
    </row>
    <row r="9" spans="1:4" ht="21" customHeight="1">
      <c r="A9" s="238" t="s">
        <v>300</v>
      </c>
      <c r="B9" s="100"/>
      <c r="C9" s="29" t="s">
        <v>10</v>
      </c>
      <c r="D9" s="101">
        <v>826.61</v>
      </c>
    </row>
    <row r="10" spans="1:4" ht="21" customHeight="1">
      <c r="A10" s="239" t="s">
        <v>301</v>
      </c>
      <c r="B10" s="100"/>
      <c r="C10" s="29" t="s">
        <v>11</v>
      </c>
      <c r="D10" s="101">
        <v>375.16</v>
      </c>
    </row>
    <row r="11" spans="1:4" ht="21" customHeight="1">
      <c r="A11" s="240" t="s">
        <v>302</v>
      </c>
      <c r="B11" s="103"/>
      <c r="C11" s="29" t="s">
        <v>12</v>
      </c>
      <c r="D11" s="150">
        <v>312</v>
      </c>
    </row>
    <row r="12" spans="1:4" ht="21" customHeight="1">
      <c r="A12" s="127" t="s">
        <v>268</v>
      </c>
      <c r="B12" s="104">
        <v>974.55</v>
      </c>
      <c r="C12" s="29" t="s">
        <v>13</v>
      </c>
      <c r="D12" s="105">
        <v>3260.76</v>
      </c>
    </row>
    <row r="13" spans="1:4" ht="21" customHeight="1">
      <c r="A13" s="127"/>
      <c r="B13" s="104"/>
      <c r="C13" s="29" t="s">
        <v>303</v>
      </c>
      <c r="D13" s="106">
        <v>37080.269999999997</v>
      </c>
    </row>
    <row r="14" spans="1:4" ht="21" customHeight="1">
      <c r="A14" s="107"/>
      <c r="B14" s="108"/>
      <c r="C14" s="123" t="s">
        <v>304</v>
      </c>
      <c r="D14" s="106">
        <v>265.86</v>
      </c>
    </row>
    <row r="15" spans="1:4" ht="21" customHeight="1">
      <c r="A15" s="124" t="s">
        <v>18</v>
      </c>
      <c r="B15" s="193">
        <f>SUM(B7:B13)</f>
        <v>40671.760000000002</v>
      </c>
      <c r="C15" s="109" t="s">
        <v>19</v>
      </c>
      <c r="D15" s="110">
        <f>SUM(D7:D14)</f>
        <v>42563.479999999996</v>
      </c>
    </row>
    <row r="16" spans="1:4" ht="21" customHeight="1">
      <c r="A16" s="237" t="s">
        <v>298</v>
      </c>
      <c r="B16" s="112">
        <v>24.72</v>
      </c>
      <c r="C16" s="125" t="s">
        <v>20</v>
      </c>
      <c r="D16" s="113"/>
    </row>
    <row r="17" spans="1:4" ht="21" customHeight="1">
      <c r="A17" s="125" t="s">
        <v>21</v>
      </c>
      <c r="B17" s="194">
        <v>5467.4</v>
      </c>
      <c r="C17" s="125" t="s">
        <v>22</v>
      </c>
      <c r="D17" s="203">
        <v>3600.4</v>
      </c>
    </row>
    <row r="18" spans="1:4" ht="21" customHeight="1">
      <c r="A18" s="125" t="s">
        <v>23</v>
      </c>
      <c r="B18" s="104">
        <f>SUM(B15:B17)</f>
        <v>46163.880000000005</v>
      </c>
      <c r="C18" s="111" t="s">
        <v>23</v>
      </c>
      <c r="D18" s="106">
        <f>SUM(D15:D17)</f>
        <v>46163.88</v>
      </c>
    </row>
    <row r="19" spans="1:4" ht="21" customHeight="1">
      <c r="A19" s="31" t="s">
        <v>24</v>
      </c>
      <c r="B19" s="114"/>
      <c r="C19" s="31"/>
      <c r="D19" s="115"/>
    </row>
    <row r="20" spans="1:4" ht="21" customHeight="1">
      <c r="A20" s="31" t="s">
        <v>25</v>
      </c>
      <c r="B20" s="114"/>
      <c r="C20" s="31"/>
      <c r="D20" s="115"/>
    </row>
    <row r="21" spans="1:4" ht="21" customHeight="1">
      <c r="A21" s="62"/>
      <c r="B21" s="116"/>
      <c r="C21" s="62"/>
      <c r="D21" s="117"/>
    </row>
    <row r="22" spans="1:4" ht="21" customHeight="1">
      <c r="A22" s="62"/>
      <c r="B22" s="116"/>
      <c r="C22" s="62"/>
      <c r="D22" s="117"/>
    </row>
    <row r="23" spans="1:4" ht="21" customHeight="1">
      <c r="A23" s="62"/>
      <c r="B23" s="116"/>
      <c r="C23" s="62"/>
      <c r="D23" s="117"/>
    </row>
    <row r="24" spans="1:4" ht="21" customHeight="1">
      <c r="A24" s="62"/>
      <c r="B24" s="116"/>
      <c r="C24" s="62"/>
      <c r="D24" s="117"/>
    </row>
    <row r="25" spans="1:4" ht="21" customHeight="1">
      <c r="A25" s="62"/>
      <c r="B25" s="116"/>
      <c r="C25" s="62"/>
      <c r="D25" s="117"/>
    </row>
    <row r="26" spans="1:4" ht="21" customHeight="1">
      <c r="A26" s="62"/>
      <c r="B26" s="116"/>
      <c r="C26" s="62"/>
      <c r="D26" s="117"/>
    </row>
    <row r="27" spans="1:4" ht="21" customHeight="1">
      <c r="A27" s="62"/>
      <c r="B27" s="116"/>
      <c r="C27" s="62"/>
      <c r="D27" s="117"/>
    </row>
    <row r="28" spans="1:4" ht="14.25">
      <c r="A28" s="62"/>
      <c r="B28" s="116"/>
      <c r="C28" s="62"/>
      <c r="D28" s="117"/>
    </row>
    <row r="29" spans="1:4" ht="14.25">
      <c r="A29" s="66"/>
      <c r="B29" s="118"/>
      <c r="C29" s="66"/>
      <c r="D29" s="119"/>
    </row>
    <row r="30" spans="1:4" ht="14.25">
      <c r="A30" s="66"/>
      <c r="B30" s="118"/>
      <c r="C30" s="66"/>
      <c r="D30" s="119"/>
    </row>
    <row r="31" spans="1:4" ht="14.25">
      <c r="A31" s="66"/>
      <c r="B31" s="118"/>
      <c r="C31" s="66"/>
      <c r="D31" s="119"/>
    </row>
    <row r="32" spans="1:4" ht="14.25">
      <c r="A32" s="66"/>
      <c r="B32" s="118"/>
      <c r="C32" s="66"/>
      <c r="D32" s="119"/>
    </row>
    <row r="33" spans="1:4" ht="14.25">
      <c r="A33" s="66"/>
      <c r="B33" s="118"/>
      <c r="C33" s="66"/>
      <c r="D33" s="119"/>
    </row>
    <row r="34" spans="1:4" ht="14.25">
      <c r="A34" s="66"/>
      <c r="B34" s="118"/>
      <c r="C34" s="66"/>
      <c r="D34" s="119"/>
    </row>
    <row r="35" spans="1:4" ht="14.25">
      <c r="A35" s="66"/>
      <c r="B35" s="118"/>
      <c r="C35" s="66"/>
      <c r="D35" s="119"/>
    </row>
    <row r="36" spans="1:4" ht="14.25">
      <c r="A36" s="66"/>
      <c r="B36" s="118"/>
      <c r="C36" s="66"/>
      <c r="D36" s="119"/>
    </row>
    <row r="37" spans="1:4" ht="14.25">
      <c r="A37" s="66"/>
      <c r="B37" s="118"/>
      <c r="C37" s="66"/>
      <c r="D37" s="119"/>
    </row>
    <row r="38" spans="1:4" ht="14.25">
      <c r="A38" s="66"/>
      <c r="B38" s="118"/>
      <c r="C38" s="66"/>
      <c r="D38" s="119"/>
    </row>
    <row r="39" spans="1:4" ht="14.25">
      <c r="A39" s="66"/>
      <c r="B39" s="118"/>
      <c r="C39" s="66"/>
      <c r="D39" s="119"/>
    </row>
    <row r="40" spans="1:4" ht="14.25">
      <c r="A40" s="66"/>
      <c r="B40" s="118"/>
      <c r="C40" s="66"/>
      <c r="D40" s="119"/>
    </row>
    <row r="41" spans="1:4" ht="14.25">
      <c r="A41" s="66"/>
      <c r="B41" s="118"/>
      <c r="C41" s="66"/>
      <c r="D41" s="119"/>
    </row>
    <row r="42" spans="1:4" ht="14.25">
      <c r="A42" s="66"/>
      <c r="B42" s="118"/>
      <c r="C42" s="66"/>
      <c r="D42" s="119"/>
    </row>
    <row r="43" spans="1:4" ht="14.25">
      <c r="A43" s="66"/>
      <c r="B43" s="118"/>
      <c r="C43" s="66"/>
      <c r="D43" s="119"/>
    </row>
    <row r="44" spans="1:4" ht="14.25">
      <c r="A44" s="66"/>
      <c r="B44" s="118"/>
      <c r="C44" s="66"/>
      <c r="D44" s="119"/>
    </row>
    <row r="45" spans="1:4" ht="14.25">
      <c r="A45" s="66"/>
      <c r="B45" s="118"/>
      <c r="C45" s="66"/>
      <c r="D45" s="119"/>
    </row>
    <row r="46" spans="1:4" ht="14.25">
      <c r="A46" s="66"/>
      <c r="B46" s="118"/>
      <c r="C46" s="66"/>
      <c r="D46" s="119"/>
    </row>
    <row r="47" spans="1:4" ht="14.25">
      <c r="A47" s="66"/>
      <c r="B47" s="118"/>
      <c r="C47" s="66"/>
      <c r="D47" s="119"/>
    </row>
    <row r="48" spans="1:4" ht="14.25">
      <c r="A48" s="66"/>
      <c r="B48" s="118"/>
      <c r="C48" s="66"/>
      <c r="D48" s="119"/>
    </row>
    <row r="49" spans="1:4" ht="14.25">
      <c r="A49" s="66"/>
      <c r="B49" s="118"/>
      <c r="C49" s="66"/>
      <c r="D49" s="119"/>
    </row>
    <row r="50" spans="1:4" ht="14.25">
      <c r="A50" s="66"/>
      <c r="B50" s="118"/>
      <c r="C50" s="66"/>
      <c r="D50" s="119"/>
    </row>
    <row r="51" spans="1:4" ht="14.25">
      <c r="A51" s="66"/>
      <c r="B51" s="118"/>
      <c r="C51" s="66"/>
      <c r="D51" s="119"/>
    </row>
    <row r="52" spans="1:4" ht="14.25">
      <c r="A52" s="66"/>
      <c r="B52" s="118"/>
      <c r="C52" s="66"/>
      <c r="D52" s="119"/>
    </row>
    <row r="53" spans="1:4" ht="14.25">
      <c r="A53" s="66"/>
      <c r="B53" s="118"/>
      <c r="C53" s="66"/>
      <c r="D53" s="119"/>
    </row>
    <row r="54" spans="1:4" ht="14.25">
      <c r="A54" s="66"/>
      <c r="B54" s="118"/>
      <c r="C54" s="66"/>
      <c r="D54" s="119"/>
    </row>
    <row r="55" spans="1:4" ht="14.25">
      <c r="A55" s="66"/>
      <c r="B55" s="118"/>
      <c r="C55" s="66"/>
      <c r="D55" s="119"/>
    </row>
    <row r="56" spans="1:4" ht="14.25">
      <c r="A56" s="66"/>
      <c r="B56" s="118"/>
      <c r="C56" s="66"/>
      <c r="D56" s="119"/>
    </row>
    <row r="57" spans="1:4" ht="14.25">
      <c r="A57" s="66"/>
      <c r="B57" s="118"/>
      <c r="C57" s="66"/>
      <c r="D57" s="119"/>
    </row>
    <row r="58" spans="1:4" ht="14.25">
      <c r="A58" s="66"/>
      <c r="B58" s="118"/>
      <c r="C58" s="66"/>
      <c r="D58" s="119"/>
    </row>
    <row r="59" spans="1:4" ht="14.25">
      <c r="A59" s="66"/>
      <c r="B59" s="118"/>
      <c r="C59" s="66"/>
      <c r="D59" s="119"/>
    </row>
    <row r="60" spans="1:4" ht="14.25">
      <c r="A60" s="66"/>
      <c r="B60" s="118"/>
      <c r="C60" s="66"/>
      <c r="D60" s="119"/>
    </row>
    <row r="61" spans="1:4" ht="14.25">
      <c r="A61" s="66"/>
      <c r="B61" s="118"/>
      <c r="C61" s="66"/>
      <c r="D61" s="119"/>
    </row>
    <row r="62" spans="1:4" ht="14.25">
      <c r="A62" s="66"/>
      <c r="B62" s="118"/>
      <c r="C62" s="66"/>
      <c r="D62" s="119"/>
    </row>
    <row r="63" spans="1:4" ht="14.25">
      <c r="A63" s="66"/>
      <c r="B63" s="120"/>
      <c r="C63" s="66"/>
      <c r="D63" s="119"/>
    </row>
    <row r="64" spans="1:4" ht="14.25">
      <c r="A64" s="66"/>
      <c r="B64" s="120"/>
      <c r="C64" s="66"/>
      <c r="D64" s="121"/>
    </row>
    <row r="65" spans="1:4" ht="14.25">
      <c r="A65" s="66"/>
      <c r="B65" s="120"/>
      <c r="C65" s="66"/>
      <c r="D65" s="121"/>
    </row>
    <row r="66" spans="1:4" ht="14.25">
      <c r="A66" s="66"/>
      <c r="B66" s="120"/>
      <c r="C66" s="66"/>
      <c r="D66" s="121"/>
    </row>
    <row r="67" spans="1:4" ht="14.25">
      <c r="A67" s="66"/>
      <c r="B67" s="120"/>
      <c r="C67" s="66"/>
      <c r="D67" s="121"/>
    </row>
    <row r="68" spans="1:4" ht="14.25">
      <c r="A68" s="66"/>
      <c r="B68" s="120"/>
      <c r="C68" s="66"/>
      <c r="D68" s="121"/>
    </row>
    <row r="69" spans="1:4" ht="14.25">
      <c r="A69" s="66"/>
      <c r="B69" s="120"/>
      <c r="C69" s="66"/>
      <c r="D69" s="121"/>
    </row>
    <row r="70" spans="1:4" ht="14.25">
      <c r="A70" s="66"/>
      <c r="B70" s="120"/>
      <c r="C70" s="66"/>
      <c r="D70" s="121"/>
    </row>
    <row r="71" spans="1:4" ht="14.25">
      <c r="A71" s="66"/>
      <c r="B71" s="120"/>
      <c r="C71" s="66"/>
      <c r="D71" s="121"/>
    </row>
    <row r="72" spans="1:4" ht="14.25">
      <c r="A72" s="66"/>
      <c r="B72" s="120"/>
      <c r="C72" s="66"/>
      <c r="D72" s="121"/>
    </row>
    <row r="73" spans="1:4" ht="14.25">
      <c r="A73" s="66"/>
      <c r="B73" s="120"/>
      <c r="C73" s="66"/>
      <c r="D73" s="121"/>
    </row>
    <row r="74" spans="1:4" ht="14.25">
      <c r="A74" s="66"/>
      <c r="B74" s="120"/>
      <c r="C74" s="66"/>
      <c r="D74" s="121"/>
    </row>
    <row r="75" spans="1:4" ht="14.25">
      <c r="A75" s="66"/>
      <c r="B75" s="120"/>
      <c r="C75" s="66"/>
      <c r="D75" s="121"/>
    </row>
    <row r="76" spans="1:4" ht="14.25">
      <c r="A76" s="66"/>
      <c r="B76" s="120"/>
      <c r="C76" s="66"/>
      <c r="D76" s="121"/>
    </row>
    <row r="77" spans="1:4" ht="14.25">
      <c r="A77" s="66"/>
      <c r="B77" s="120"/>
      <c r="C77" s="66"/>
      <c r="D77" s="121"/>
    </row>
    <row r="78" spans="1:4" ht="14.25">
      <c r="A78" s="66"/>
      <c r="B78" s="120"/>
      <c r="C78" s="66"/>
      <c r="D78" s="121"/>
    </row>
    <row r="79" spans="1:4" ht="14.25">
      <c r="A79" s="66"/>
      <c r="B79" s="120"/>
      <c r="C79" s="66"/>
      <c r="D79" s="121"/>
    </row>
    <row r="80" spans="1:4" ht="14.25">
      <c r="A80" s="66"/>
      <c r="B80" s="120"/>
      <c r="C80" s="66"/>
      <c r="D80" s="121"/>
    </row>
    <row r="81" spans="1:4" ht="14.25">
      <c r="A81" s="66"/>
      <c r="B81" s="120"/>
      <c r="C81" s="66"/>
      <c r="D81" s="121"/>
    </row>
    <row r="82" spans="1:4" ht="14.25">
      <c r="A82" s="66"/>
      <c r="B82" s="120"/>
      <c r="C82" s="66"/>
      <c r="D82" s="121"/>
    </row>
    <row r="83" spans="1:4" ht="14.25">
      <c r="A83" s="66"/>
      <c r="B83" s="120"/>
      <c r="C83" s="66"/>
      <c r="D83" s="121"/>
    </row>
    <row r="84" spans="1:4" ht="14.25">
      <c r="A84" s="66"/>
      <c r="B84" s="120"/>
      <c r="C84" s="66"/>
      <c r="D84" s="121"/>
    </row>
    <row r="85" spans="1:4" ht="14.25">
      <c r="A85" s="66"/>
      <c r="B85" s="120"/>
      <c r="C85" s="66"/>
      <c r="D85" s="121"/>
    </row>
    <row r="86" spans="1:4" ht="14.25">
      <c r="A86" s="66"/>
      <c r="B86" s="120"/>
      <c r="C86" s="66"/>
      <c r="D86" s="121"/>
    </row>
    <row r="87" spans="1:4" ht="14.25">
      <c r="A87" s="66"/>
      <c r="B87" s="120"/>
      <c r="C87" s="66"/>
      <c r="D87" s="121"/>
    </row>
    <row r="88" spans="1:4" ht="14.25">
      <c r="A88" s="66"/>
      <c r="B88" s="120"/>
      <c r="C88" s="66"/>
      <c r="D88" s="121"/>
    </row>
    <row r="89" spans="1:4" ht="14.25">
      <c r="A89" s="66"/>
      <c r="B89" s="120"/>
      <c r="C89" s="66"/>
      <c r="D89" s="121"/>
    </row>
    <row r="90" spans="1:4" ht="14.25">
      <c r="A90" s="66"/>
      <c r="B90" s="120"/>
      <c r="C90" s="66"/>
      <c r="D90" s="121"/>
    </row>
    <row r="91" spans="1:4" ht="14.25">
      <c r="A91" s="66"/>
      <c r="B91" s="120"/>
      <c r="C91" s="66"/>
      <c r="D91" s="121"/>
    </row>
    <row r="92" spans="1:4" ht="14.25">
      <c r="A92" s="66"/>
      <c r="B92" s="120"/>
      <c r="C92" s="66"/>
      <c r="D92" s="121"/>
    </row>
    <row r="93" spans="1:4" ht="14.25">
      <c r="A93" s="66"/>
      <c r="B93" s="120"/>
      <c r="C93" s="66"/>
      <c r="D93" s="121"/>
    </row>
    <row r="94" spans="1:4" ht="14.25">
      <c r="A94" s="66"/>
      <c r="B94" s="120"/>
      <c r="C94" s="66"/>
      <c r="D94" s="121"/>
    </row>
    <row r="95" spans="1:4" ht="14.25">
      <c r="A95" s="66"/>
      <c r="B95" s="120"/>
      <c r="C95" s="66"/>
      <c r="D95" s="121"/>
    </row>
    <row r="96" spans="1:4" ht="14.25">
      <c r="A96" s="66"/>
      <c r="B96" s="120"/>
      <c r="C96" s="66"/>
      <c r="D96" s="121"/>
    </row>
    <row r="97" spans="1:4" ht="14.25">
      <c r="A97" s="66"/>
      <c r="B97" s="120"/>
      <c r="C97" s="66"/>
      <c r="D97" s="121"/>
    </row>
    <row r="98" spans="1:4" ht="14.25">
      <c r="A98" s="66"/>
      <c r="B98" s="120"/>
      <c r="C98" s="66"/>
      <c r="D98" s="121"/>
    </row>
    <row r="99" spans="1:4" ht="14.25">
      <c r="A99" s="66"/>
      <c r="B99" s="120"/>
      <c r="C99" s="66"/>
      <c r="D99" s="121"/>
    </row>
    <row r="100" spans="1:4" ht="14.25">
      <c r="A100" s="66"/>
      <c r="B100" s="120"/>
      <c r="C100" s="66"/>
      <c r="D100" s="121"/>
    </row>
    <row r="101" spans="1:4" ht="14.25">
      <c r="A101" s="66"/>
      <c r="B101" s="120"/>
      <c r="C101" s="66"/>
      <c r="D101" s="121"/>
    </row>
    <row r="102" spans="1:4" ht="14.25">
      <c r="A102" s="66"/>
      <c r="B102" s="120"/>
      <c r="C102" s="66"/>
      <c r="D102" s="121"/>
    </row>
    <row r="103" spans="1:4" ht="14.25">
      <c r="A103" s="66"/>
      <c r="B103" s="120"/>
      <c r="C103" s="66"/>
      <c r="D103" s="121"/>
    </row>
    <row r="104" spans="1:4" ht="14.25">
      <c r="A104" s="66"/>
      <c r="B104" s="120"/>
      <c r="C104" s="66"/>
      <c r="D104" s="121"/>
    </row>
    <row r="105" spans="1:4" ht="14.25">
      <c r="A105" s="66"/>
      <c r="B105" s="120"/>
      <c r="C105" s="66"/>
      <c r="D105" s="121"/>
    </row>
    <row r="106" spans="1:4" ht="14.25">
      <c r="A106" s="66"/>
      <c r="B106" s="120"/>
      <c r="C106" s="66"/>
      <c r="D106" s="121"/>
    </row>
    <row r="107" spans="1:4" ht="14.25">
      <c r="A107" s="66"/>
      <c r="B107" s="120"/>
      <c r="C107" s="66"/>
      <c r="D107" s="121"/>
    </row>
    <row r="108" spans="1:4" ht="14.25">
      <c r="A108" s="66"/>
      <c r="B108" s="120"/>
      <c r="C108" s="66"/>
      <c r="D108" s="121"/>
    </row>
    <row r="109" spans="1:4" ht="14.25">
      <c r="A109" s="66"/>
      <c r="B109" s="120"/>
      <c r="C109" s="66"/>
      <c r="D109" s="121"/>
    </row>
    <row r="110" spans="1:4" ht="14.25">
      <c r="A110" s="66"/>
      <c r="B110" s="120"/>
      <c r="C110" s="66"/>
      <c r="D110" s="121"/>
    </row>
    <row r="111" spans="1:4" ht="14.25">
      <c r="A111" s="66"/>
      <c r="B111" s="120"/>
      <c r="C111" s="66"/>
      <c r="D111" s="121"/>
    </row>
    <row r="112" spans="1:4" ht="14.25">
      <c r="A112" s="66"/>
      <c r="B112" s="120"/>
      <c r="C112" s="66"/>
      <c r="D112" s="121"/>
    </row>
    <row r="113" spans="1:4" ht="14.25">
      <c r="A113" s="66"/>
      <c r="B113" s="120"/>
      <c r="C113" s="66"/>
      <c r="D113" s="121"/>
    </row>
    <row r="114" spans="1:4" ht="14.25">
      <c r="A114" s="66"/>
      <c r="B114" s="120"/>
      <c r="C114" s="66"/>
      <c r="D114" s="121"/>
    </row>
    <row r="115" spans="1:4" ht="14.25">
      <c r="A115" s="66"/>
      <c r="B115" s="120"/>
      <c r="C115" s="66"/>
      <c r="D115" s="121"/>
    </row>
    <row r="116" spans="1:4" ht="14.25">
      <c r="A116" s="66"/>
      <c r="B116" s="120"/>
      <c r="C116" s="66"/>
      <c r="D116" s="121"/>
    </row>
    <row r="117" spans="1:4" ht="14.25">
      <c r="A117" s="66"/>
      <c r="B117" s="120"/>
      <c r="C117" s="66"/>
      <c r="D117" s="121"/>
    </row>
    <row r="118" spans="1:4" ht="14.25">
      <c r="A118" s="66"/>
      <c r="B118" s="120"/>
      <c r="C118" s="66"/>
      <c r="D118" s="121"/>
    </row>
    <row r="119" spans="1:4" ht="14.25">
      <c r="A119" s="66"/>
      <c r="B119" s="120"/>
      <c r="C119" s="66"/>
      <c r="D119" s="121"/>
    </row>
    <row r="120" spans="1:4" ht="14.25">
      <c r="A120" s="66"/>
      <c r="B120" s="120"/>
      <c r="C120" s="66"/>
      <c r="D120" s="121"/>
    </row>
    <row r="121" spans="1:4" ht="14.25">
      <c r="A121" s="66"/>
      <c r="B121" s="120"/>
      <c r="C121" s="66"/>
      <c r="D121" s="121"/>
    </row>
    <row r="122" spans="1:4" ht="14.25">
      <c r="A122" s="66"/>
      <c r="B122" s="120"/>
      <c r="C122" s="66"/>
      <c r="D122" s="121"/>
    </row>
    <row r="123" spans="1:4" ht="14.25">
      <c r="A123" s="66"/>
      <c r="B123" s="120"/>
      <c r="C123" s="66"/>
      <c r="D123" s="121"/>
    </row>
    <row r="124" spans="1:4" ht="14.25">
      <c r="A124" s="66"/>
      <c r="B124" s="120"/>
      <c r="C124" s="66"/>
      <c r="D124" s="121"/>
    </row>
    <row r="125" spans="1:4" ht="14.25">
      <c r="A125" s="66"/>
      <c r="B125" s="120"/>
      <c r="C125" s="66"/>
      <c r="D125" s="121"/>
    </row>
    <row r="126" spans="1:4" ht="14.25">
      <c r="A126" s="66"/>
      <c r="B126" s="120"/>
      <c r="C126" s="66"/>
      <c r="D126" s="121"/>
    </row>
    <row r="127" spans="1:4" ht="14.25">
      <c r="A127" s="66"/>
      <c r="B127" s="120"/>
      <c r="C127" s="66"/>
      <c r="D127" s="121"/>
    </row>
    <row r="128" spans="1:4" ht="14.25">
      <c r="A128" s="66"/>
      <c r="B128" s="120"/>
      <c r="C128" s="66"/>
      <c r="D128" s="121"/>
    </row>
    <row r="129" spans="1:4" ht="14.25">
      <c r="A129" s="66"/>
      <c r="B129" s="120"/>
      <c r="C129" s="66"/>
      <c r="D129" s="121"/>
    </row>
    <row r="130" spans="1:4" ht="14.25">
      <c r="A130" s="66"/>
      <c r="B130" s="120"/>
      <c r="C130" s="66"/>
      <c r="D130" s="121"/>
    </row>
    <row r="131" spans="1:4" ht="14.25">
      <c r="A131" s="66"/>
      <c r="B131" s="120"/>
      <c r="C131" s="66"/>
      <c r="D131" s="121"/>
    </row>
    <row r="132" spans="1:4" ht="14.25">
      <c r="A132" s="66"/>
      <c r="B132" s="120"/>
      <c r="C132" s="66"/>
      <c r="D132" s="121"/>
    </row>
    <row r="133" spans="1:4" ht="14.25">
      <c r="A133" s="66"/>
      <c r="B133" s="120"/>
      <c r="C133" s="66"/>
      <c r="D133" s="121"/>
    </row>
    <row r="134" spans="1:4" ht="14.25">
      <c r="A134" s="66"/>
      <c r="B134" s="120"/>
      <c r="C134" s="66"/>
      <c r="D134" s="121"/>
    </row>
    <row r="135" spans="1:4" ht="14.25">
      <c r="A135" s="66"/>
      <c r="B135" s="120"/>
      <c r="C135" s="66"/>
      <c r="D135" s="121"/>
    </row>
    <row r="136" spans="1:4" ht="14.25">
      <c r="A136" s="66"/>
      <c r="B136" s="120"/>
      <c r="C136" s="66"/>
      <c r="D136" s="121"/>
    </row>
    <row r="137" spans="1:4" ht="14.25">
      <c r="A137" s="66"/>
      <c r="B137" s="120"/>
      <c r="C137" s="66"/>
      <c r="D137" s="121"/>
    </row>
    <row r="138" spans="1:4" ht="14.25">
      <c r="A138" s="66"/>
      <c r="B138" s="120"/>
      <c r="C138" s="66"/>
      <c r="D138" s="121"/>
    </row>
    <row r="139" spans="1:4" ht="14.25">
      <c r="A139" s="66"/>
      <c r="B139" s="120"/>
      <c r="C139" s="66"/>
      <c r="D139" s="121"/>
    </row>
    <row r="140" spans="1:4" ht="14.25">
      <c r="A140" s="66"/>
      <c r="B140" s="120"/>
      <c r="C140" s="66"/>
      <c r="D140" s="121"/>
    </row>
    <row r="141" spans="1:4" ht="14.25">
      <c r="A141" s="66"/>
      <c r="B141" s="120"/>
      <c r="C141" s="66"/>
      <c r="D141" s="121"/>
    </row>
    <row r="143" spans="1:4">
      <c r="B143" s="89"/>
    </row>
  </sheetData>
  <mergeCells count="4">
    <mergeCell ref="A2:D2"/>
    <mergeCell ref="A4:B4"/>
    <mergeCell ref="A5:B5"/>
    <mergeCell ref="C5:D5"/>
  </mergeCells>
  <phoneticPr fontId="54" type="noConversion"/>
  <conditionalFormatting sqref="B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workbookViewId="0">
      <selection activeCell="C45" sqref="C45:D50"/>
    </sheetView>
  </sheetViews>
  <sheetFormatPr defaultColWidth="11.33203125" defaultRowHeight="11.25"/>
  <cols>
    <col min="1" max="1" width="11.1640625" style="77" customWidth="1"/>
    <col min="2" max="2" width="31.33203125" style="2" customWidth="1"/>
    <col min="3" max="4" width="14" style="160" customWidth="1"/>
    <col min="5" max="9" width="6.5" style="2" customWidth="1"/>
    <col min="10" max="10" width="12" style="2" customWidth="1"/>
    <col min="11" max="244" width="9.33203125" style="2" customWidth="1"/>
    <col min="245" max="247" width="3.6640625" style="2" customWidth="1"/>
    <col min="248" max="248" width="43.6640625" style="2" customWidth="1"/>
    <col min="249" max="255" width="20" style="2" customWidth="1"/>
    <col min="256" max="16384" width="11.33203125" style="2"/>
  </cols>
  <sheetData>
    <row r="1" spans="1:11" ht="24.75" customHeight="1">
      <c r="A1" s="241" t="s">
        <v>26</v>
      </c>
      <c r="B1" s="242"/>
      <c r="C1" s="242"/>
      <c r="D1" s="242"/>
      <c r="E1" s="242"/>
      <c r="F1" s="242"/>
      <c r="G1" s="242"/>
      <c r="H1" s="242"/>
      <c r="I1" s="242"/>
      <c r="J1" s="242"/>
    </row>
    <row r="2" spans="1:11" ht="13.5">
      <c r="A2" s="3"/>
      <c r="B2" s="78"/>
      <c r="C2" s="152"/>
      <c r="D2" s="152"/>
      <c r="E2" s="78"/>
      <c r="F2" s="78"/>
      <c r="G2" s="78"/>
      <c r="H2" s="78"/>
      <c r="I2" s="78"/>
      <c r="J2" s="39" t="s">
        <v>27</v>
      </c>
    </row>
    <row r="3" spans="1:11" ht="14.25">
      <c r="A3" s="254" t="s">
        <v>293</v>
      </c>
      <c r="B3" s="254"/>
      <c r="C3" s="255"/>
      <c r="D3" s="152"/>
      <c r="E3" s="86"/>
      <c r="F3" s="78"/>
      <c r="G3" s="78"/>
      <c r="H3" s="78"/>
      <c r="I3" s="78"/>
      <c r="J3" s="39" t="s">
        <v>3</v>
      </c>
    </row>
    <row r="4" spans="1:11" s="1" customFormat="1" ht="21.75" customHeight="1">
      <c r="A4" s="247" t="s">
        <v>6</v>
      </c>
      <c r="B4" s="247" t="s">
        <v>28</v>
      </c>
      <c r="C4" s="252" t="s">
        <v>18</v>
      </c>
      <c r="D4" s="252" t="s">
        <v>29</v>
      </c>
      <c r="E4" s="253" t="s">
        <v>30</v>
      </c>
      <c r="F4" s="253" t="s">
        <v>31</v>
      </c>
      <c r="G4" s="253"/>
      <c r="H4" s="253" t="s">
        <v>32</v>
      </c>
      <c r="I4" s="253" t="s">
        <v>33</v>
      </c>
      <c r="J4" s="253" t="s">
        <v>34</v>
      </c>
    </row>
    <row r="5" spans="1:11" s="1" customFormat="1" ht="17.25" customHeight="1">
      <c r="A5" s="249" t="s">
        <v>35</v>
      </c>
      <c r="B5" s="249" t="s">
        <v>36</v>
      </c>
      <c r="C5" s="252" t="s">
        <v>28</v>
      </c>
      <c r="D5" s="252" t="s">
        <v>28</v>
      </c>
      <c r="E5" s="253" t="s">
        <v>28</v>
      </c>
      <c r="F5" s="253"/>
      <c r="G5" s="253"/>
      <c r="H5" s="253" t="s">
        <v>28</v>
      </c>
      <c r="I5" s="253" t="s">
        <v>28</v>
      </c>
      <c r="J5" s="253" t="s">
        <v>37</v>
      </c>
    </row>
    <row r="6" spans="1:11" s="1" customFormat="1" ht="21" customHeight="1">
      <c r="A6" s="250" t="s">
        <v>28</v>
      </c>
      <c r="B6" s="250" t="s">
        <v>28</v>
      </c>
      <c r="C6" s="252" t="s">
        <v>28</v>
      </c>
      <c r="D6" s="252" t="s">
        <v>28</v>
      </c>
      <c r="E6" s="253" t="s">
        <v>28</v>
      </c>
      <c r="F6" s="253" t="s">
        <v>37</v>
      </c>
      <c r="G6" s="253" t="s">
        <v>38</v>
      </c>
      <c r="H6" s="253" t="s">
        <v>28</v>
      </c>
      <c r="I6" s="253" t="s">
        <v>28</v>
      </c>
      <c r="J6" s="253" t="s">
        <v>28</v>
      </c>
    </row>
    <row r="7" spans="1:11" s="1" customFormat="1" ht="31.5" customHeight="1">
      <c r="A7" s="251" t="s">
        <v>28</v>
      </c>
      <c r="B7" s="251" t="s">
        <v>28</v>
      </c>
      <c r="C7" s="252" t="s">
        <v>28</v>
      </c>
      <c r="D7" s="252" t="s">
        <v>28</v>
      </c>
      <c r="E7" s="253" t="s">
        <v>28</v>
      </c>
      <c r="F7" s="253"/>
      <c r="G7" s="253"/>
      <c r="H7" s="253" t="s">
        <v>28</v>
      </c>
      <c r="I7" s="253" t="s">
        <v>28</v>
      </c>
      <c r="J7" s="253" t="s">
        <v>28</v>
      </c>
    </row>
    <row r="8" spans="1:11" s="1" customFormat="1" ht="21" customHeight="1">
      <c r="A8" s="248" t="s">
        <v>39</v>
      </c>
      <c r="B8" s="248"/>
      <c r="C8" s="224">
        <f>SUM(C9,C14,C17,C26,C32,C35,C39,,C53)</f>
        <v>40671.760000000002</v>
      </c>
      <c r="D8" s="224">
        <f t="shared" ref="D8:J8" si="0">SUM(D9,D14,D17,D26,D32,D35,D39,,D53)</f>
        <v>39697.21</v>
      </c>
      <c r="E8" s="153"/>
      <c r="F8" s="153"/>
      <c r="G8" s="153"/>
      <c r="H8" s="153"/>
      <c r="I8" s="153"/>
      <c r="J8" s="153">
        <f t="shared" si="0"/>
        <v>974.55</v>
      </c>
      <c r="K8" s="87"/>
    </row>
    <row r="9" spans="1:11" s="76" customFormat="1" ht="21" customHeight="1">
      <c r="A9" s="8" t="s">
        <v>40</v>
      </c>
      <c r="B9" s="8" t="s">
        <v>41</v>
      </c>
      <c r="C9" s="200">
        <f>SUM(C10,C12)</f>
        <v>30.5</v>
      </c>
      <c r="D9" s="200">
        <f>SUM(D10,D12)</f>
        <v>30.5</v>
      </c>
      <c r="E9" s="13"/>
      <c r="F9" s="13"/>
      <c r="G9" s="13"/>
      <c r="H9" s="13"/>
      <c r="I9" s="13"/>
      <c r="J9" s="13"/>
    </row>
    <row r="10" spans="1:11" s="1" customFormat="1" ht="21" customHeight="1">
      <c r="A10" s="29">
        <v>20113</v>
      </c>
      <c r="B10" s="57" t="s">
        <v>42</v>
      </c>
      <c r="C10" s="154">
        <f>SUM(C11)</f>
        <v>30.19</v>
      </c>
      <c r="D10" s="154">
        <f>SUM(D11)</f>
        <v>30.19</v>
      </c>
      <c r="E10" s="80"/>
      <c r="F10" s="80"/>
      <c r="G10" s="80"/>
      <c r="H10" s="80"/>
      <c r="I10" s="80"/>
      <c r="J10" s="80"/>
    </row>
    <row r="11" spans="1:11" s="1" customFormat="1" ht="21" customHeight="1">
      <c r="A11" s="29">
        <v>2011308</v>
      </c>
      <c r="B11" s="29" t="s">
        <v>43</v>
      </c>
      <c r="C11" s="154">
        <v>30.19</v>
      </c>
      <c r="D11" s="154">
        <v>30.19</v>
      </c>
      <c r="E11" s="80"/>
      <c r="F11" s="80"/>
      <c r="G11" s="80"/>
      <c r="H11" s="80"/>
      <c r="I11" s="80"/>
      <c r="J11" s="80"/>
    </row>
    <row r="12" spans="1:11" s="1" customFormat="1" ht="21" customHeight="1">
      <c r="A12" s="29">
        <v>20132</v>
      </c>
      <c r="B12" s="57" t="s">
        <v>277</v>
      </c>
      <c r="C12" s="155">
        <f>C13</f>
        <v>0.31</v>
      </c>
      <c r="D12" s="155">
        <f>D13</f>
        <v>0.31</v>
      </c>
      <c r="E12" s="146"/>
      <c r="F12" s="146"/>
      <c r="G12" s="146"/>
      <c r="H12" s="146"/>
      <c r="I12" s="146"/>
      <c r="J12" s="146"/>
    </row>
    <row r="13" spans="1:11" s="1" customFormat="1" ht="21" customHeight="1">
      <c r="A13" s="29">
        <v>2013299</v>
      </c>
      <c r="B13" s="29" t="s">
        <v>279</v>
      </c>
      <c r="C13" s="156">
        <v>0.31</v>
      </c>
      <c r="D13" s="156">
        <v>0.31</v>
      </c>
      <c r="E13" s="146"/>
      <c r="F13" s="146"/>
      <c r="G13" s="146"/>
      <c r="H13" s="146"/>
      <c r="I13" s="146"/>
      <c r="J13" s="146"/>
    </row>
    <row r="14" spans="1:11" s="1" customFormat="1" ht="21" customHeight="1">
      <c r="A14" s="57" t="s">
        <v>44</v>
      </c>
      <c r="B14" s="57" t="s">
        <v>45</v>
      </c>
      <c r="C14" s="153">
        <f>C15</f>
        <v>12.32</v>
      </c>
      <c r="D14" s="153">
        <f>D15</f>
        <v>12.32</v>
      </c>
      <c r="E14" s="80"/>
      <c r="F14" s="80"/>
      <c r="G14" s="80"/>
      <c r="H14" s="80"/>
      <c r="I14" s="80"/>
      <c r="J14" s="80"/>
    </row>
    <row r="15" spans="1:11" s="1" customFormat="1" ht="21" customHeight="1">
      <c r="A15" s="29" t="s">
        <v>46</v>
      </c>
      <c r="B15" s="57" t="s">
        <v>47</v>
      </c>
      <c r="C15" s="154">
        <f>C16</f>
        <v>12.32</v>
      </c>
      <c r="D15" s="154">
        <f>D16</f>
        <v>12.32</v>
      </c>
      <c r="E15" s="80"/>
      <c r="F15" s="80"/>
      <c r="G15" s="80"/>
      <c r="H15" s="80"/>
      <c r="I15" s="80"/>
      <c r="J15" s="80"/>
    </row>
    <row r="16" spans="1:11" s="1" customFormat="1" ht="21" customHeight="1">
      <c r="A16" s="29" t="s">
        <v>48</v>
      </c>
      <c r="B16" s="29" t="s">
        <v>49</v>
      </c>
      <c r="C16" s="154">
        <v>12.32</v>
      </c>
      <c r="D16" s="154">
        <v>12.32</v>
      </c>
      <c r="E16" s="80"/>
      <c r="F16" s="80"/>
      <c r="G16" s="80"/>
      <c r="H16" s="80"/>
      <c r="I16" s="80"/>
      <c r="J16" s="80"/>
    </row>
    <row r="17" spans="1:10" s="1" customFormat="1" ht="21" customHeight="1">
      <c r="A17" s="57" t="s">
        <v>50</v>
      </c>
      <c r="B17" s="57" t="s">
        <v>51</v>
      </c>
      <c r="C17" s="153">
        <f>SUM(C18,C22,C24)</f>
        <v>826.6099999999999</v>
      </c>
      <c r="D17" s="153">
        <f>SUM(D18,D22,D24)</f>
        <v>826.6099999999999</v>
      </c>
      <c r="E17" s="80"/>
      <c r="F17" s="80"/>
      <c r="G17" s="80"/>
      <c r="H17" s="80"/>
      <c r="I17" s="80"/>
      <c r="J17" s="80"/>
    </row>
    <row r="18" spans="1:10" s="1" customFormat="1" ht="21" customHeight="1">
      <c r="A18" s="29" t="s">
        <v>52</v>
      </c>
      <c r="B18" s="57" t="s">
        <v>53</v>
      </c>
      <c r="C18" s="154">
        <f>SUM(C19:C21)</f>
        <v>715.96999999999991</v>
      </c>
      <c r="D18" s="154">
        <f>SUM(D19:D21)</f>
        <v>715.96999999999991</v>
      </c>
      <c r="E18" s="80"/>
      <c r="F18" s="80"/>
      <c r="G18" s="80"/>
      <c r="H18" s="80"/>
      <c r="I18" s="80"/>
      <c r="J18" s="80"/>
    </row>
    <row r="19" spans="1:10" s="1" customFormat="1" ht="21" customHeight="1">
      <c r="A19" s="29">
        <v>2080505</v>
      </c>
      <c r="B19" s="29" t="s">
        <v>54</v>
      </c>
      <c r="C19" s="154">
        <v>354.39</v>
      </c>
      <c r="D19" s="154">
        <v>354.39</v>
      </c>
      <c r="E19" s="80"/>
      <c r="F19" s="80"/>
      <c r="G19" s="80"/>
      <c r="H19" s="80"/>
      <c r="I19" s="80"/>
      <c r="J19" s="80"/>
    </row>
    <row r="20" spans="1:10" s="1" customFormat="1" ht="21" customHeight="1">
      <c r="A20" s="29">
        <v>2080506</v>
      </c>
      <c r="B20" s="29" t="s">
        <v>55</v>
      </c>
      <c r="C20" s="195">
        <v>177.2</v>
      </c>
      <c r="D20" s="195">
        <v>177.2</v>
      </c>
      <c r="E20" s="80"/>
      <c r="F20" s="80"/>
      <c r="G20" s="80"/>
      <c r="H20" s="80"/>
      <c r="I20" s="80"/>
      <c r="J20" s="80"/>
    </row>
    <row r="21" spans="1:10" s="1" customFormat="1" ht="21" customHeight="1">
      <c r="A21" s="29">
        <v>2080599</v>
      </c>
      <c r="B21" s="29" t="s">
        <v>56</v>
      </c>
      <c r="C21" s="154">
        <v>184.38</v>
      </c>
      <c r="D21" s="154">
        <v>184.38</v>
      </c>
      <c r="E21" s="80"/>
      <c r="F21" s="80"/>
      <c r="G21" s="80"/>
      <c r="H21" s="80"/>
      <c r="I21" s="80"/>
      <c r="J21" s="80"/>
    </row>
    <row r="22" spans="1:10" s="1" customFormat="1" ht="21" customHeight="1">
      <c r="A22" s="29" t="s">
        <v>57</v>
      </c>
      <c r="B22" s="57" t="s">
        <v>58</v>
      </c>
      <c r="C22" s="153">
        <f>SUM(C23:C23)</f>
        <v>81.84</v>
      </c>
      <c r="D22" s="153">
        <f>SUM(D23:D23)</f>
        <v>81.84</v>
      </c>
      <c r="E22" s="80"/>
      <c r="F22" s="80"/>
      <c r="G22" s="80"/>
      <c r="H22" s="80"/>
      <c r="I22" s="80"/>
      <c r="J22" s="80"/>
    </row>
    <row r="23" spans="1:10" s="1" customFormat="1" ht="21" customHeight="1">
      <c r="A23" s="29" t="s">
        <v>59</v>
      </c>
      <c r="B23" s="29" t="s">
        <v>60</v>
      </c>
      <c r="C23" s="154">
        <v>81.84</v>
      </c>
      <c r="D23" s="154">
        <v>81.84</v>
      </c>
      <c r="E23" s="80"/>
      <c r="F23" s="80"/>
      <c r="G23" s="80"/>
      <c r="H23" s="80"/>
      <c r="I23" s="80"/>
      <c r="J23" s="80"/>
    </row>
    <row r="24" spans="1:10" s="1" customFormat="1" ht="21" customHeight="1">
      <c r="A24" s="29" t="s">
        <v>61</v>
      </c>
      <c r="B24" s="57" t="s">
        <v>62</v>
      </c>
      <c r="C24" s="195">
        <f>C25</f>
        <v>28.8</v>
      </c>
      <c r="D24" s="195">
        <f>D25</f>
        <v>28.8</v>
      </c>
      <c r="E24" s="80"/>
      <c r="F24" s="80"/>
      <c r="G24" s="80"/>
      <c r="H24" s="80"/>
      <c r="I24" s="80"/>
      <c r="J24" s="80"/>
    </row>
    <row r="25" spans="1:10" s="1" customFormat="1" ht="21" customHeight="1">
      <c r="A25" s="29" t="s">
        <v>63</v>
      </c>
      <c r="B25" s="29" t="s">
        <v>64</v>
      </c>
      <c r="C25" s="195">
        <v>28.8</v>
      </c>
      <c r="D25" s="195">
        <v>28.8</v>
      </c>
      <c r="E25" s="80"/>
      <c r="F25" s="80"/>
      <c r="G25" s="80"/>
      <c r="H25" s="80"/>
      <c r="I25" s="80"/>
      <c r="J25" s="80"/>
    </row>
    <row r="26" spans="1:10" s="1" customFormat="1" ht="21" customHeight="1">
      <c r="A26" s="57" t="s">
        <v>65</v>
      </c>
      <c r="B26" s="57" t="s">
        <v>66</v>
      </c>
      <c r="C26" s="153">
        <f>SUM(C27,C29)</f>
        <v>375.15999999999997</v>
      </c>
      <c r="D26" s="153">
        <f>SUM(D27,D29)</f>
        <v>375.15999999999997</v>
      </c>
      <c r="E26" s="80"/>
      <c r="F26" s="80"/>
      <c r="G26" s="80"/>
      <c r="H26" s="80"/>
      <c r="I26" s="80"/>
      <c r="J26" s="80"/>
    </row>
    <row r="27" spans="1:10" s="1" customFormat="1" ht="21" customHeight="1">
      <c r="A27" s="29">
        <v>21004</v>
      </c>
      <c r="B27" s="57" t="s">
        <v>281</v>
      </c>
      <c r="C27" s="196">
        <f>C28</f>
        <v>50</v>
      </c>
      <c r="D27" s="196">
        <f>D28</f>
        <v>50</v>
      </c>
      <c r="E27" s="146"/>
      <c r="F27" s="146"/>
      <c r="G27" s="146"/>
      <c r="H27" s="146"/>
      <c r="I27" s="146"/>
      <c r="J27" s="146"/>
    </row>
    <row r="28" spans="1:10" s="162" customFormat="1" ht="21" customHeight="1">
      <c r="A28" s="29">
        <v>2100499</v>
      </c>
      <c r="B28" s="29" t="s">
        <v>283</v>
      </c>
      <c r="C28" s="197">
        <v>50</v>
      </c>
      <c r="D28" s="197">
        <v>50</v>
      </c>
      <c r="E28" s="146"/>
      <c r="F28" s="146"/>
      <c r="G28" s="146"/>
      <c r="H28" s="146"/>
      <c r="I28" s="146"/>
      <c r="J28" s="146"/>
    </row>
    <row r="29" spans="1:10" s="1" customFormat="1" ht="21" customHeight="1">
      <c r="A29" s="29">
        <v>21011</v>
      </c>
      <c r="B29" s="57" t="s">
        <v>67</v>
      </c>
      <c r="C29" s="154">
        <f>SUM(C30:C31)</f>
        <v>325.15999999999997</v>
      </c>
      <c r="D29" s="154">
        <f>SUM(D30:D31)</f>
        <v>325.15999999999997</v>
      </c>
      <c r="E29" s="80"/>
      <c r="F29" s="80"/>
      <c r="G29" s="80"/>
      <c r="H29" s="80"/>
      <c r="I29" s="80"/>
      <c r="J29" s="80"/>
    </row>
    <row r="30" spans="1:10" s="1" customFormat="1" ht="21" customHeight="1">
      <c r="A30" s="29">
        <v>2101101</v>
      </c>
      <c r="B30" s="29" t="s">
        <v>68</v>
      </c>
      <c r="C30" s="195">
        <v>82.1</v>
      </c>
      <c r="D30" s="195">
        <v>82.1</v>
      </c>
      <c r="E30" s="80"/>
      <c r="F30" s="80"/>
      <c r="G30" s="80"/>
      <c r="H30" s="80"/>
      <c r="I30" s="80"/>
      <c r="J30" s="80"/>
    </row>
    <row r="31" spans="1:10" s="1" customFormat="1" ht="21" customHeight="1">
      <c r="A31" s="29">
        <v>2101102</v>
      </c>
      <c r="B31" s="29" t="s">
        <v>69</v>
      </c>
      <c r="C31" s="154">
        <v>243.06</v>
      </c>
      <c r="D31" s="154">
        <v>243.06</v>
      </c>
      <c r="E31" s="80"/>
      <c r="F31" s="80"/>
      <c r="G31" s="80"/>
      <c r="H31" s="80"/>
      <c r="I31" s="80"/>
      <c r="J31" s="80"/>
    </row>
    <row r="32" spans="1:10" s="1" customFormat="1" ht="21" customHeight="1">
      <c r="A32" s="57">
        <v>211</v>
      </c>
      <c r="B32" s="57" t="s">
        <v>70</v>
      </c>
      <c r="C32" s="198">
        <f>SUM(C33)</f>
        <v>312</v>
      </c>
      <c r="D32" s="198">
        <f>SUM(D33)</f>
        <v>312</v>
      </c>
      <c r="E32" s="80"/>
      <c r="F32" s="80"/>
      <c r="G32" s="80"/>
      <c r="H32" s="80"/>
      <c r="I32" s="80"/>
      <c r="J32" s="80"/>
    </row>
    <row r="33" spans="1:10" s="1" customFormat="1" ht="21" customHeight="1">
      <c r="A33" s="29">
        <v>21111</v>
      </c>
      <c r="B33" s="57" t="s">
        <v>285</v>
      </c>
      <c r="C33" s="199">
        <f>SUM(C34)</f>
        <v>312</v>
      </c>
      <c r="D33" s="199">
        <f>SUM(D34)</f>
        <v>312</v>
      </c>
      <c r="E33" s="80"/>
      <c r="F33" s="80"/>
      <c r="G33" s="80"/>
      <c r="H33" s="80"/>
      <c r="I33" s="80"/>
      <c r="J33" s="80"/>
    </row>
    <row r="34" spans="1:10" s="1" customFormat="1" ht="21" customHeight="1">
      <c r="A34" s="29">
        <v>2111103</v>
      </c>
      <c r="B34" s="29" t="s">
        <v>287</v>
      </c>
      <c r="C34" s="199">
        <v>312</v>
      </c>
      <c r="D34" s="199">
        <v>312</v>
      </c>
      <c r="E34" s="80"/>
      <c r="F34" s="80"/>
      <c r="G34" s="80"/>
      <c r="H34" s="80"/>
      <c r="I34" s="80"/>
      <c r="J34" s="80"/>
    </row>
    <row r="35" spans="1:10" s="1" customFormat="1" ht="21" customHeight="1">
      <c r="A35" s="57">
        <v>212</v>
      </c>
      <c r="B35" s="57" t="s">
        <v>71</v>
      </c>
      <c r="C35" s="224">
        <f>SUM(C36)</f>
        <v>1910.84</v>
      </c>
      <c r="D35" s="224">
        <f>SUM(D36)</f>
        <v>1910.84</v>
      </c>
      <c r="E35" s="80"/>
      <c r="F35" s="80"/>
      <c r="G35" s="80"/>
      <c r="H35" s="80"/>
      <c r="I35" s="80"/>
      <c r="J35" s="80"/>
    </row>
    <row r="36" spans="1:10" s="1" customFormat="1" ht="21" customHeight="1">
      <c r="A36" s="29">
        <v>21208</v>
      </c>
      <c r="B36" s="83" t="s">
        <v>72</v>
      </c>
      <c r="C36" s="225">
        <f>SUM(C37:C38)</f>
        <v>1910.84</v>
      </c>
      <c r="D36" s="225">
        <f>SUM(D37:D38)</f>
        <v>1910.84</v>
      </c>
      <c r="E36" s="80"/>
      <c r="F36" s="80"/>
      <c r="G36" s="80"/>
      <c r="H36" s="80"/>
      <c r="I36" s="80"/>
      <c r="J36" s="80"/>
    </row>
    <row r="37" spans="1:10" s="1" customFormat="1" ht="21" customHeight="1">
      <c r="A37" s="29">
        <v>2120801</v>
      </c>
      <c r="B37" s="30" t="s">
        <v>73</v>
      </c>
      <c r="C37" s="225">
        <v>1318.32</v>
      </c>
      <c r="D37" s="225">
        <v>1318.32</v>
      </c>
      <c r="E37" s="80"/>
      <c r="F37" s="80"/>
      <c r="G37" s="80"/>
      <c r="H37" s="80"/>
      <c r="I37" s="80"/>
      <c r="J37" s="80"/>
    </row>
    <row r="38" spans="1:10" s="76" customFormat="1" ht="21" customHeight="1">
      <c r="A38" s="12">
        <v>2120899</v>
      </c>
      <c r="B38" s="30" t="s">
        <v>75</v>
      </c>
      <c r="C38" s="226">
        <v>592.52</v>
      </c>
      <c r="D38" s="226">
        <v>592.52</v>
      </c>
      <c r="E38" s="13"/>
      <c r="F38" s="13"/>
      <c r="G38" s="13"/>
      <c r="H38" s="13"/>
      <c r="I38" s="13"/>
      <c r="J38" s="13"/>
    </row>
    <row r="39" spans="1:10" s="1" customFormat="1" ht="21" customHeight="1">
      <c r="A39" s="57" t="s">
        <v>76</v>
      </c>
      <c r="B39" s="57" t="s">
        <v>77</v>
      </c>
      <c r="C39" s="224">
        <f>SUM(C40,C46,C48,C51)</f>
        <v>36938.47</v>
      </c>
      <c r="D39" s="224">
        <f>SUM(D40,D46,D48,D51)</f>
        <v>35963.919999999998</v>
      </c>
      <c r="E39" s="153"/>
      <c r="F39" s="153"/>
      <c r="G39" s="153"/>
      <c r="H39" s="153"/>
      <c r="I39" s="153"/>
      <c r="J39" s="164">
        <f>SUM(J40,J46,J48,J51)</f>
        <v>974.55</v>
      </c>
    </row>
    <row r="40" spans="1:10" s="1" customFormat="1" ht="21" customHeight="1">
      <c r="A40" s="29" t="s">
        <v>78</v>
      </c>
      <c r="B40" s="57" t="s">
        <v>79</v>
      </c>
      <c r="C40" s="225">
        <f>SUM(C41:C45)</f>
        <v>12592.759999999998</v>
      </c>
      <c r="D40" s="225">
        <f>SUM(D41:D45)</f>
        <v>11618.21</v>
      </c>
      <c r="E40" s="81"/>
      <c r="F40" s="81"/>
      <c r="G40" s="81"/>
      <c r="H40" s="81"/>
      <c r="I40" s="81"/>
      <c r="J40" s="81">
        <f>SUM(J41:J45)</f>
        <v>974.55</v>
      </c>
    </row>
    <row r="41" spans="1:10" s="1" customFormat="1" ht="21" customHeight="1">
      <c r="A41" s="29" t="s">
        <v>80</v>
      </c>
      <c r="B41" s="29" t="s">
        <v>81</v>
      </c>
      <c r="C41" s="225">
        <f>SUM(D41:J41)</f>
        <v>2298.48</v>
      </c>
      <c r="D41" s="225">
        <v>1677.62</v>
      </c>
      <c r="E41" s="80"/>
      <c r="F41" s="80"/>
      <c r="G41" s="80"/>
      <c r="H41" s="80"/>
      <c r="I41" s="80"/>
      <c r="J41" s="80">
        <v>620.86</v>
      </c>
    </row>
    <row r="42" spans="1:10" s="1" customFormat="1" ht="21" customHeight="1">
      <c r="A42" s="29">
        <v>2140104</v>
      </c>
      <c r="B42" s="29" t="s">
        <v>82</v>
      </c>
      <c r="C42" s="227">
        <v>2892</v>
      </c>
      <c r="D42" s="227">
        <v>2892</v>
      </c>
      <c r="E42" s="80"/>
      <c r="F42" s="80"/>
      <c r="G42" s="80"/>
      <c r="H42" s="80"/>
      <c r="I42" s="80"/>
      <c r="J42" s="80"/>
    </row>
    <row r="43" spans="1:10" s="76" customFormat="1" ht="21" customHeight="1">
      <c r="A43" s="12" t="s">
        <v>83</v>
      </c>
      <c r="B43" s="12" t="s">
        <v>84</v>
      </c>
      <c r="C43" s="226">
        <v>5450.62</v>
      </c>
      <c r="D43" s="226">
        <v>5166.93</v>
      </c>
      <c r="E43" s="13"/>
      <c r="F43" s="13"/>
      <c r="G43" s="13"/>
      <c r="H43" s="13"/>
      <c r="I43" s="13"/>
      <c r="J43" s="88">
        <v>283.69</v>
      </c>
    </row>
    <row r="44" spans="1:10" s="76" customFormat="1" ht="21" customHeight="1">
      <c r="A44" s="29">
        <v>2140112</v>
      </c>
      <c r="B44" s="145" t="s">
        <v>275</v>
      </c>
      <c r="C44" s="158">
        <v>272.58999999999997</v>
      </c>
      <c r="D44" s="158">
        <v>202.59</v>
      </c>
      <c r="E44" s="143"/>
      <c r="F44" s="143"/>
      <c r="G44" s="143"/>
      <c r="H44" s="143"/>
      <c r="I44" s="143"/>
      <c r="J44" s="144">
        <v>70</v>
      </c>
    </row>
    <row r="45" spans="1:10" s="76" customFormat="1" ht="21" customHeight="1">
      <c r="A45" s="12" t="s">
        <v>85</v>
      </c>
      <c r="B45" s="12" t="s">
        <v>86</v>
      </c>
      <c r="C45" s="226">
        <v>1679.07</v>
      </c>
      <c r="D45" s="226">
        <v>1679.07</v>
      </c>
      <c r="E45" s="13"/>
      <c r="F45" s="13"/>
      <c r="G45" s="13"/>
      <c r="H45" s="13"/>
      <c r="I45" s="13"/>
      <c r="J45" s="13"/>
    </row>
    <row r="46" spans="1:10" s="1" customFormat="1" ht="21" customHeight="1">
      <c r="A46" s="29" t="s">
        <v>87</v>
      </c>
      <c r="B46" s="57" t="s">
        <v>88</v>
      </c>
      <c r="C46" s="225">
        <f>SUM(C47:C47)</f>
        <v>470.92</v>
      </c>
      <c r="D46" s="225">
        <f>SUM(D47:D47)</f>
        <v>470.92</v>
      </c>
      <c r="E46" s="80"/>
      <c r="F46" s="80"/>
      <c r="G46" s="80"/>
      <c r="H46" s="80"/>
      <c r="I46" s="80"/>
      <c r="J46" s="80"/>
    </row>
    <row r="47" spans="1:10" s="1" customFormat="1" ht="21" customHeight="1">
      <c r="A47" s="29">
        <v>2140499</v>
      </c>
      <c r="B47" s="29" t="s">
        <v>89</v>
      </c>
      <c r="C47" s="225">
        <v>470.92</v>
      </c>
      <c r="D47" s="225">
        <v>470.92</v>
      </c>
      <c r="E47" s="80"/>
      <c r="F47" s="80"/>
      <c r="G47" s="80"/>
      <c r="H47" s="80"/>
      <c r="I47" s="80"/>
      <c r="J47" s="80"/>
    </row>
    <row r="48" spans="1:10" s="1" customFormat="1" ht="21" customHeight="1">
      <c r="A48" s="29" t="s">
        <v>90</v>
      </c>
      <c r="B48" s="57" t="s">
        <v>91</v>
      </c>
      <c r="C48" s="225">
        <f>SUM(C49:C50)</f>
        <v>23839.79</v>
      </c>
      <c r="D48" s="225">
        <f>SUM(D49:D50)</f>
        <v>23839.79</v>
      </c>
      <c r="E48" s="80"/>
      <c r="F48" s="80"/>
      <c r="G48" s="80"/>
      <c r="H48" s="80"/>
      <c r="I48" s="80"/>
      <c r="J48" s="80"/>
    </row>
    <row r="49" spans="1:10" s="1" customFormat="1" ht="21" customHeight="1">
      <c r="A49" s="29">
        <v>2140601</v>
      </c>
      <c r="B49" s="59" t="s">
        <v>92</v>
      </c>
      <c r="C49" s="225">
        <v>20777.87</v>
      </c>
      <c r="D49" s="225">
        <v>20777.87</v>
      </c>
      <c r="E49" s="80"/>
      <c r="F49" s="80"/>
      <c r="G49" s="80"/>
      <c r="H49" s="80"/>
      <c r="I49" s="80"/>
      <c r="J49" s="80"/>
    </row>
    <row r="50" spans="1:10" s="1" customFormat="1" ht="21" customHeight="1">
      <c r="A50" s="29" t="s">
        <v>93</v>
      </c>
      <c r="B50" s="29" t="s">
        <v>94</v>
      </c>
      <c r="C50" s="225">
        <v>3061.92</v>
      </c>
      <c r="D50" s="225">
        <v>3061.92</v>
      </c>
      <c r="E50" s="80"/>
      <c r="F50" s="80"/>
      <c r="G50" s="80"/>
      <c r="H50" s="80"/>
      <c r="I50" s="80"/>
      <c r="J50" s="80"/>
    </row>
    <row r="51" spans="1:10" s="1" customFormat="1" ht="21" customHeight="1">
      <c r="A51" s="29">
        <v>21499</v>
      </c>
      <c r="B51" s="57" t="s">
        <v>289</v>
      </c>
      <c r="C51" s="196">
        <f>C52</f>
        <v>35</v>
      </c>
      <c r="D51" s="196">
        <f>D52</f>
        <v>35</v>
      </c>
      <c r="E51" s="146"/>
      <c r="F51" s="146"/>
      <c r="G51" s="146"/>
      <c r="H51" s="146"/>
      <c r="I51" s="146"/>
      <c r="J51" s="146"/>
    </row>
    <row r="52" spans="1:10" s="1" customFormat="1" ht="21" customHeight="1">
      <c r="A52" s="29">
        <v>2149999</v>
      </c>
      <c r="B52" s="163" t="s">
        <v>291</v>
      </c>
      <c r="C52" s="197">
        <v>35</v>
      </c>
      <c r="D52" s="197">
        <v>35</v>
      </c>
      <c r="E52" s="146"/>
      <c r="F52" s="146"/>
      <c r="G52" s="146"/>
      <c r="H52" s="146"/>
      <c r="I52" s="146"/>
      <c r="J52" s="146"/>
    </row>
    <row r="53" spans="1:10" s="1" customFormat="1" ht="21" customHeight="1">
      <c r="A53" s="57" t="s">
        <v>95</v>
      </c>
      <c r="B53" s="57" t="s">
        <v>96</v>
      </c>
      <c r="C53" s="153">
        <f>C54</f>
        <v>265.86</v>
      </c>
      <c r="D53" s="153">
        <f>D54</f>
        <v>265.86</v>
      </c>
      <c r="E53" s="80"/>
      <c r="F53" s="80"/>
      <c r="G53" s="80"/>
      <c r="H53" s="80"/>
      <c r="I53" s="80"/>
      <c r="J53" s="80"/>
    </row>
    <row r="54" spans="1:10" s="1" customFormat="1" ht="21" customHeight="1">
      <c r="A54" s="29" t="s">
        <v>97</v>
      </c>
      <c r="B54" s="57" t="s">
        <v>98</v>
      </c>
      <c r="C54" s="154">
        <f>C55</f>
        <v>265.86</v>
      </c>
      <c r="D54" s="154">
        <f>D55</f>
        <v>265.86</v>
      </c>
      <c r="E54" s="80"/>
      <c r="F54" s="80"/>
      <c r="G54" s="80"/>
      <c r="H54" s="80"/>
      <c r="I54" s="80"/>
      <c r="J54" s="80"/>
    </row>
    <row r="55" spans="1:10" s="1" customFormat="1" ht="21" customHeight="1">
      <c r="A55" s="29" t="s">
        <v>99</v>
      </c>
      <c r="B55" s="29" t="s">
        <v>100</v>
      </c>
      <c r="C55" s="154">
        <v>265.86</v>
      </c>
      <c r="D55" s="154">
        <v>265.86</v>
      </c>
      <c r="E55" s="80"/>
      <c r="F55" s="80"/>
      <c r="G55" s="80"/>
      <c r="H55" s="80"/>
      <c r="I55" s="80"/>
      <c r="J55" s="80"/>
    </row>
    <row r="56" spans="1:10" ht="13.5">
      <c r="A56" s="31" t="s">
        <v>101</v>
      </c>
      <c r="C56" s="159"/>
      <c r="D56" s="159"/>
      <c r="E56" s="49"/>
      <c r="F56" s="49"/>
      <c r="G56" s="49"/>
      <c r="H56" s="49"/>
      <c r="I56" s="49"/>
      <c r="J56" s="49"/>
    </row>
    <row r="57" spans="1:10" ht="13.5">
      <c r="A57" s="31" t="s">
        <v>25</v>
      </c>
      <c r="C57" s="159"/>
      <c r="D57" s="159"/>
      <c r="E57" s="49"/>
      <c r="F57" s="49"/>
      <c r="G57" s="49"/>
      <c r="H57" s="49"/>
      <c r="I57" s="49"/>
      <c r="J57" s="49"/>
    </row>
    <row r="58" spans="1:10">
      <c r="C58" s="159"/>
      <c r="D58" s="159"/>
      <c r="E58" s="49"/>
      <c r="F58" s="49"/>
      <c r="G58" s="49"/>
      <c r="H58" s="49"/>
      <c r="I58" s="49"/>
      <c r="J58" s="49"/>
    </row>
    <row r="59" spans="1:10">
      <c r="C59" s="159"/>
      <c r="D59" s="159"/>
      <c r="E59" s="49"/>
      <c r="F59" s="49"/>
      <c r="G59" s="49"/>
      <c r="H59" s="49"/>
      <c r="I59" s="49"/>
      <c r="J59" s="49"/>
    </row>
    <row r="60" spans="1:10">
      <c r="C60" s="159"/>
      <c r="D60" s="159"/>
      <c r="E60" s="49"/>
      <c r="F60" s="49"/>
      <c r="G60" s="49"/>
      <c r="H60" s="49"/>
      <c r="I60" s="49"/>
      <c r="J60" s="49"/>
    </row>
    <row r="61" spans="1:10">
      <c r="C61" s="159"/>
      <c r="D61" s="159"/>
      <c r="E61" s="49"/>
      <c r="F61" s="49"/>
      <c r="G61" s="49"/>
      <c r="H61" s="49"/>
      <c r="I61" s="49"/>
      <c r="J61" s="49"/>
    </row>
    <row r="62" spans="1:10">
      <c r="C62" s="159"/>
      <c r="D62" s="159"/>
      <c r="E62" s="49"/>
      <c r="F62" s="49"/>
      <c r="G62" s="49"/>
      <c r="H62" s="49"/>
      <c r="I62" s="49"/>
      <c r="J62" s="49"/>
    </row>
    <row r="63" spans="1:10">
      <c r="C63" s="159"/>
      <c r="D63" s="159"/>
      <c r="E63" s="49"/>
      <c r="F63" s="49"/>
      <c r="G63" s="49"/>
      <c r="H63" s="49"/>
      <c r="I63" s="49"/>
      <c r="J63" s="49"/>
    </row>
    <row r="64" spans="1:10">
      <c r="C64" s="159"/>
      <c r="D64" s="159"/>
      <c r="E64" s="49"/>
      <c r="F64" s="49"/>
      <c r="G64" s="49"/>
      <c r="H64" s="49"/>
      <c r="I64" s="49"/>
      <c r="J64" s="49"/>
    </row>
    <row r="65" spans="1:10">
      <c r="A65" s="2"/>
      <c r="C65" s="159"/>
      <c r="D65" s="159"/>
      <c r="E65" s="49"/>
      <c r="F65" s="49"/>
      <c r="G65" s="49"/>
      <c r="H65" s="49"/>
      <c r="I65" s="49"/>
      <c r="J65" s="49"/>
    </row>
    <row r="66" spans="1:10">
      <c r="A66" s="2"/>
      <c r="C66" s="159"/>
      <c r="D66" s="159"/>
      <c r="E66" s="49"/>
      <c r="F66" s="49"/>
      <c r="G66" s="49"/>
      <c r="H66" s="49"/>
      <c r="I66" s="49"/>
      <c r="J66" s="49"/>
    </row>
    <row r="67" spans="1:10">
      <c r="A67" s="2"/>
      <c r="C67" s="159"/>
      <c r="D67" s="159"/>
      <c r="E67" s="49"/>
      <c r="F67" s="49"/>
      <c r="G67" s="49"/>
      <c r="H67" s="49"/>
      <c r="I67" s="49"/>
      <c r="J67" s="49"/>
    </row>
    <row r="68" spans="1:10">
      <c r="A68" s="2"/>
      <c r="C68" s="159"/>
      <c r="D68" s="159"/>
      <c r="E68" s="49"/>
      <c r="F68" s="49"/>
      <c r="G68" s="49"/>
      <c r="H68" s="49"/>
      <c r="I68" s="49"/>
      <c r="J68" s="49"/>
    </row>
    <row r="69" spans="1:10">
      <c r="A69" s="2"/>
      <c r="C69" s="159"/>
      <c r="D69" s="159"/>
      <c r="E69" s="49"/>
      <c r="F69" s="49"/>
      <c r="G69" s="49"/>
      <c r="H69" s="49"/>
      <c r="I69" s="49"/>
      <c r="J69" s="49"/>
    </row>
    <row r="70" spans="1:10">
      <c r="A70" s="2"/>
      <c r="C70" s="159"/>
      <c r="D70" s="159"/>
      <c r="E70" s="49"/>
      <c r="F70" s="49"/>
      <c r="G70" s="49"/>
      <c r="H70" s="49"/>
      <c r="I70" s="49"/>
      <c r="J70" s="49"/>
    </row>
    <row r="71" spans="1:10">
      <c r="A71" s="2"/>
      <c r="C71" s="159"/>
      <c r="D71" s="159"/>
      <c r="E71" s="49"/>
      <c r="F71" s="49"/>
      <c r="G71" s="49"/>
      <c r="H71" s="49"/>
      <c r="I71" s="49"/>
      <c r="J71" s="49"/>
    </row>
    <row r="72" spans="1:10">
      <c r="A72" s="2"/>
      <c r="C72" s="159"/>
      <c r="D72" s="159"/>
      <c r="E72" s="49"/>
      <c r="F72" s="49"/>
      <c r="G72" s="49"/>
      <c r="H72" s="49"/>
      <c r="I72" s="49"/>
      <c r="J72" s="49"/>
    </row>
    <row r="73" spans="1:10">
      <c r="A73" s="2"/>
      <c r="C73" s="159"/>
      <c r="D73" s="159"/>
      <c r="E73" s="49"/>
      <c r="F73" s="49"/>
      <c r="G73" s="49"/>
      <c r="H73" s="49"/>
      <c r="I73" s="49"/>
      <c r="J73" s="49"/>
    </row>
    <row r="74" spans="1:10">
      <c r="A74" s="2"/>
      <c r="C74" s="159"/>
      <c r="D74" s="159"/>
      <c r="E74" s="49"/>
      <c r="F74" s="49"/>
      <c r="G74" s="49"/>
      <c r="H74" s="49"/>
      <c r="I74" s="49"/>
      <c r="J74" s="49"/>
    </row>
    <row r="75" spans="1:10">
      <c r="A75" s="2"/>
      <c r="C75" s="159"/>
      <c r="D75" s="159"/>
      <c r="E75" s="49"/>
      <c r="F75" s="49"/>
      <c r="G75" s="49"/>
      <c r="H75" s="49"/>
      <c r="I75" s="49"/>
      <c r="J75" s="49"/>
    </row>
    <row r="76" spans="1:10">
      <c r="A76" s="2"/>
      <c r="C76" s="159"/>
      <c r="D76" s="159"/>
      <c r="E76" s="49"/>
      <c r="F76" s="49"/>
      <c r="G76" s="49"/>
      <c r="H76" s="49"/>
      <c r="I76" s="49"/>
      <c r="J76" s="49"/>
    </row>
    <row r="77" spans="1:10">
      <c r="A77" s="2"/>
      <c r="C77" s="159"/>
      <c r="D77" s="159"/>
      <c r="E77" s="49"/>
      <c r="F77" s="49"/>
      <c r="G77" s="49"/>
      <c r="H77" s="49"/>
      <c r="I77" s="49"/>
      <c r="J77" s="49"/>
    </row>
    <row r="78" spans="1:10">
      <c r="A78" s="2"/>
      <c r="C78" s="159"/>
      <c r="D78" s="159"/>
      <c r="E78" s="49"/>
      <c r="F78" s="49"/>
      <c r="G78" s="49"/>
      <c r="H78" s="49"/>
      <c r="I78" s="49"/>
      <c r="J78" s="49"/>
    </row>
    <row r="79" spans="1:10">
      <c r="A79" s="2"/>
      <c r="C79" s="159"/>
      <c r="D79" s="159"/>
      <c r="E79" s="49"/>
      <c r="F79" s="49"/>
      <c r="G79" s="49"/>
      <c r="H79" s="49"/>
      <c r="I79" s="49"/>
      <c r="J79" s="49"/>
    </row>
    <row r="80" spans="1:10">
      <c r="A80" s="2"/>
      <c r="C80" s="159"/>
      <c r="D80" s="159"/>
      <c r="E80" s="49"/>
      <c r="F80" s="49"/>
      <c r="G80" s="49"/>
      <c r="H80" s="49"/>
      <c r="I80" s="49"/>
      <c r="J80" s="49"/>
    </row>
    <row r="81" spans="1:10">
      <c r="A81" s="2"/>
      <c r="C81" s="159"/>
      <c r="D81" s="159"/>
      <c r="E81" s="49"/>
      <c r="F81" s="49"/>
      <c r="G81" s="49"/>
      <c r="H81" s="49"/>
      <c r="I81" s="49"/>
      <c r="J81" s="49"/>
    </row>
    <row r="82" spans="1:10">
      <c r="A82" s="2"/>
      <c r="C82" s="159"/>
      <c r="D82" s="159"/>
      <c r="E82" s="49"/>
      <c r="F82" s="49"/>
      <c r="G82" s="49"/>
      <c r="H82" s="49"/>
      <c r="I82" s="49"/>
      <c r="J82" s="49"/>
    </row>
    <row r="83" spans="1:10">
      <c r="A83" s="2"/>
      <c r="C83" s="159"/>
      <c r="D83" s="159"/>
      <c r="E83" s="49"/>
      <c r="F83" s="49"/>
      <c r="G83" s="49"/>
      <c r="H83" s="49"/>
      <c r="I83" s="49"/>
      <c r="J83" s="49"/>
    </row>
    <row r="84" spans="1:10">
      <c r="A84" s="2"/>
      <c r="C84" s="159"/>
      <c r="D84" s="159"/>
      <c r="E84" s="49"/>
      <c r="F84" s="49"/>
      <c r="G84" s="49"/>
      <c r="H84" s="49"/>
      <c r="I84" s="49"/>
      <c r="J84" s="49"/>
    </row>
    <row r="85" spans="1:10">
      <c r="A85" s="2"/>
      <c r="C85" s="159"/>
      <c r="D85" s="159"/>
      <c r="E85" s="49"/>
      <c r="F85" s="49"/>
      <c r="G85" s="49"/>
      <c r="H85" s="49"/>
      <c r="I85" s="49"/>
      <c r="J85" s="49"/>
    </row>
    <row r="86" spans="1:10">
      <c r="A86" s="2"/>
      <c r="C86" s="159"/>
      <c r="D86" s="159"/>
      <c r="E86" s="49"/>
      <c r="F86" s="49"/>
      <c r="G86" s="49"/>
      <c r="H86" s="49"/>
      <c r="I86" s="49"/>
      <c r="J86" s="49"/>
    </row>
    <row r="87" spans="1:10">
      <c r="A87" s="2"/>
      <c r="C87" s="159"/>
      <c r="D87" s="159"/>
      <c r="E87" s="49"/>
      <c r="F87" s="49"/>
      <c r="G87" s="49"/>
      <c r="H87" s="49"/>
      <c r="I87" s="49"/>
      <c r="J87" s="49"/>
    </row>
    <row r="88" spans="1:10">
      <c r="A88" s="2"/>
      <c r="C88" s="159"/>
      <c r="D88" s="159"/>
      <c r="E88" s="49"/>
      <c r="F88" s="49"/>
      <c r="G88" s="49"/>
      <c r="H88" s="49"/>
      <c r="I88" s="49"/>
      <c r="J88" s="49"/>
    </row>
    <row r="89" spans="1:10">
      <c r="A89" s="2"/>
      <c r="C89" s="159"/>
      <c r="D89" s="159"/>
      <c r="E89" s="49"/>
      <c r="F89" s="49"/>
      <c r="G89" s="49"/>
      <c r="H89" s="49"/>
      <c r="I89" s="49"/>
      <c r="J89" s="49"/>
    </row>
    <row r="90" spans="1:10">
      <c r="A90" s="2"/>
      <c r="C90" s="159"/>
      <c r="D90" s="159"/>
      <c r="E90" s="49"/>
      <c r="F90" s="49"/>
      <c r="G90" s="49"/>
      <c r="H90" s="49"/>
      <c r="I90" s="49"/>
      <c r="J90" s="49"/>
    </row>
    <row r="91" spans="1:10">
      <c r="A91" s="2"/>
      <c r="C91" s="159"/>
      <c r="D91" s="159"/>
      <c r="E91" s="49"/>
      <c r="F91" s="49"/>
      <c r="G91" s="49"/>
      <c r="H91" s="49"/>
      <c r="I91" s="49"/>
      <c r="J91" s="49"/>
    </row>
    <row r="92" spans="1:10">
      <c r="A92" s="2"/>
      <c r="C92" s="159"/>
      <c r="D92" s="159"/>
      <c r="E92" s="49"/>
      <c r="F92" s="49"/>
      <c r="G92" s="49"/>
      <c r="H92" s="49"/>
      <c r="I92" s="49"/>
      <c r="J92" s="49"/>
    </row>
    <row r="93" spans="1:10">
      <c r="A93" s="2"/>
      <c r="C93" s="159"/>
      <c r="D93" s="159"/>
      <c r="E93" s="49"/>
      <c r="F93" s="49"/>
      <c r="G93" s="49"/>
      <c r="H93" s="49"/>
      <c r="I93" s="49"/>
      <c r="J93" s="49"/>
    </row>
    <row r="94" spans="1:10">
      <c r="A94" s="2"/>
      <c r="C94" s="159"/>
      <c r="D94" s="159"/>
      <c r="E94" s="49"/>
      <c r="F94" s="49"/>
      <c r="G94" s="49"/>
      <c r="H94" s="49"/>
      <c r="I94" s="49"/>
      <c r="J94" s="49"/>
    </row>
    <row r="95" spans="1:10">
      <c r="A95" s="2"/>
      <c r="C95" s="159"/>
      <c r="D95" s="159"/>
      <c r="E95" s="49"/>
      <c r="F95" s="49"/>
      <c r="G95" s="49"/>
      <c r="H95" s="49"/>
      <c r="I95" s="49"/>
      <c r="J95" s="49"/>
    </row>
    <row r="96" spans="1:10">
      <c r="A96" s="2"/>
      <c r="C96" s="159"/>
      <c r="D96" s="159"/>
      <c r="E96" s="49"/>
      <c r="F96" s="49"/>
      <c r="G96" s="49"/>
      <c r="H96" s="49"/>
      <c r="I96" s="49"/>
      <c r="J96" s="49"/>
    </row>
    <row r="97" spans="1:10">
      <c r="A97" s="2"/>
      <c r="C97" s="159"/>
      <c r="D97" s="159"/>
      <c r="E97" s="49"/>
      <c r="F97" s="49"/>
      <c r="G97" s="49"/>
      <c r="H97" s="49"/>
      <c r="I97" s="49"/>
      <c r="J97" s="49"/>
    </row>
    <row r="98" spans="1:10">
      <c r="A98" s="2"/>
      <c r="C98" s="159"/>
      <c r="D98" s="159"/>
      <c r="E98" s="49"/>
      <c r="F98" s="49"/>
      <c r="G98" s="49"/>
      <c r="H98" s="49"/>
      <c r="I98" s="49"/>
      <c r="J98" s="49"/>
    </row>
    <row r="99" spans="1:10">
      <c r="A99" s="2"/>
      <c r="C99" s="159"/>
      <c r="D99" s="159"/>
      <c r="E99" s="49"/>
      <c r="F99" s="49"/>
      <c r="G99" s="49"/>
      <c r="H99" s="49"/>
      <c r="I99" s="49"/>
      <c r="J99" s="49"/>
    </row>
    <row r="100" spans="1:10">
      <c r="A100" s="2"/>
      <c r="C100" s="159"/>
      <c r="D100" s="159"/>
      <c r="E100" s="49"/>
      <c r="F100" s="49"/>
      <c r="G100" s="49"/>
      <c r="H100" s="49"/>
      <c r="I100" s="49"/>
      <c r="J100" s="49"/>
    </row>
    <row r="101" spans="1:10">
      <c r="A101" s="2"/>
      <c r="C101" s="159"/>
      <c r="D101" s="159"/>
      <c r="E101" s="49"/>
      <c r="F101" s="49"/>
      <c r="G101" s="49"/>
      <c r="H101" s="49"/>
      <c r="I101" s="49"/>
      <c r="J101" s="49"/>
    </row>
    <row r="102" spans="1:10">
      <c r="A102" s="2"/>
      <c r="C102" s="159"/>
      <c r="D102" s="159"/>
      <c r="E102" s="49"/>
      <c r="F102" s="49"/>
      <c r="G102" s="49"/>
      <c r="H102" s="49"/>
      <c r="I102" s="49"/>
      <c r="J102" s="49"/>
    </row>
    <row r="103" spans="1:10">
      <c r="A103" s="2"/>
      <c r="C103" s="159"/>
      <c r="D103" s="159"/>
      <c r="E103" s="49"/>
      <c r="F103" s="49"/>
      <c r="G103" s="49"/>
      <c r="H103" s="49"/>
      <c r="I103" s="49"/>
      <c r="J103" s="49"/>
    </row>
    <row r="104" spans="1:10">
      <c r="A104" s="2"/>
      <c r="C104" s="159"/>
      <c r="D104" s="159"/>
      <c r="E104" s="49"/>
      <c r="F104" s="49"/>
      <c r="G104" s="49"/>
      <c r="H104" s="49"/>
      <c r="I104" s="49"/>
      <c r="J104" s="49"/>
    </row>
    <row r="105" spans="1:10">
      <c r="A105" s="2"/>
      <c r="C105" s="159"/>
      <c r="D105" s="159"/>
      <c r="E105" s="49"/>
      <c r="F105" s="49"/>
      <c r="G105" s="49"/>
      <c r="H105" s="49"/>
      <c r="I105" s="49"/>
      <c r="J105" s="49"/>
    </row>
    <row r="106" spans="1:10">
      <c r="A106" s="2"/>
      <c r="C106" s="159"/>
      <c r="D106" s="159"/>
      <c r="E106" s="49"/>
      <c r="F106" s="49"/>
      <c r="G106" s="49"/>
      <c r="H106" s="49"/>
      <c r="I106" s="49"/>
      <c r="J106" s="49"/>
    </row>
    <row r="107" spans="1:10">
      <c r="A107" s="2"/>
      <c r="C107" s="159"/>
      <c r="D107" s="159"/>
      <c r="E107" s="49"/>
      <c r="F107" s="49"/>
      <c r="G107" s="49"/>
      <c r="H107" s="49"/>
      <c r="I107" s="49"/>
      <c r="J107" s="49"/>
    </row>
    <row r="108" spans="1:10">
      <c r="A108" s="2"/>
      <c r="C108" s="159"/>
      <c r="D108" s="159"/>
      <c r="E108" s="49"/>
      <c r="F108" s="49"/>
      <c r="G108" s="49"/>
      <c r="H108" s="49"/>
      <c r="I108" s="49"/>
      <c r="J108" s="49"/>
    </row>
    <row r="109" spans="1:10">
      <c r="A109" s="2"/>
      <c r="C109" s="159"/>
      <c r="D109" s="159"/>
      <c r="E109" s="49"/>
      <c r="F109" s="49"/>
      <c r="G109" s="49"/>
      <c r="H109" s="49"/>
      <c r="I109" s="49"/>
      <c r="J109" s="49"/>
    </row>
    <row r="110" spans="1:10">
      <c r="A110" s="2"/>
      <c r="C110" s="159"/>
      <c r="D110" s="159"/>
      <c r="E110" s="49"/>
      <c r="F110" s="49"/>
      <c r="G110" s="49"/>
      <c r="H110" s="49"/>
      <c r="I110" s="49"/>
      <c r="J110" s="49"/>
    </row>
    <row r="111" spans="1:10">
      <c r="A111" s="2"/>
      <c r="C111" s="159"/>
      <c r="D111" s="159"/>
      <c r="E111" s="49"/>
      <c r="F111" s="49"/>
      <c r="G111" s="49"/>
      <c r="H111" s="49"/>
      <c r="I111" s="49"/>
      <c r="J111" s="49"/>
    </row>
    <row r="112" spans="1:10">
      <c r="A112" s="2"/>
      <c r="C112" s="159"/>
      <c r="D112" s="159"/>
      <c r="E112" s="49"/>
      <c r="F112" s="49"/>
      <c r="G112" s="49"/>
      <c r="H112" s="49"/>
      <c r="I112" s="49"/>
      <c r="J112" s="49"/>
    </row>
    <row r="113" spans="1:10">
      <c r="A113" s="2"/>
      <c r="C113" s="159"/>
      <c r="D113" s="159"/>
      <c r="E113" s="49"/>
      <c r="F113" s="49"/>
      <c r="G113" s="49"/>
      <c r="H113" s="49"/>
      <c r="I113" s="49"/>
      <c r="J113" s="49"/>
    </row>
    <row r="114" spans="1:10">
      <c r="A114" s="2"/>
      <c r="C114" s="159"/>
      <c r="D114" s="159"/>
      <c r="E114" s="49"/>
      <c r="F114" s="49"/>
      <c r="G114" s="49"/>
      <c r="H114" s="49"/>
      <c r="I114" s="49"/>
      <c r="J114" s="49"/>
    </row>
    <row r="115" spans="1:10">
      <c r="A115" s="2"/>
      <c r="C115" s="159"/>
      <c r="D115" s="159"/>
      <c r="E115" s="49"/>
      <c r="F115" s="49"/>
      <c r="G115" s="49"/>
      <c r="H115" s="49"/>
      <c r="I115" s="49"/>
      <c r="J115" s="49"/>
    </row>
    <row r="116" spans="1:10">
      <c r="A116" s="2"/>
      <c r="C116" s="159"/>
      <c r="D116" s="159"/>
      <c r="E116" s="49"/>
      <c r="F116" s="49"/>
      <c r="G116" s="49"/>
      <c r="H116" s="49"/>
      <c r="I116" s="49"/>
      <c r="J116" s="49"/>
    </row>
    <row r="117" spans="1:10">
      <c r="A117" s="2"/>
      <c r="C117" s="159"/>
      <c r="D117" s="159"/>
      <c r="E117" s="49"/>
      <c r="F117" s="49"/>
      <c r="G117" s="49"/>
      <c r="H117" s="49"/>
      <c r="I117" s="49"/>
      <c r="J117" s="49"/>
    </row>
    <row r="118" spans="1:10">
      <c r="A118" s="2"/>
      <c r="C118" s="159"/>
      <c r="D118" s="159"/>
      <c r="E118" s="49"/>
      <c r="F118" s="49"/>
      <c r="G118" s="49"/>
      <c r="H118" s="49"/>
      <c r="I118" s="49"/>
      <c r="J118" s="49"/>
    </row>
    <row r="119" spans="1:10">
      <c r="A119" s="2"/>
      <c r="C119" s="159"/>
      <c r="D119" s="159"/>
      <c r="E119" s="49"/>
      <c r="F119" s="49"/>
      <c r="G119" s="49"/>
      <c r="H119" s="49"/>
      <c r="I119" s="49"/>
      <c r="J119" s="49"/>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4" type="noConversion"/>
  <conditionalFormatting sqref="B3">
    <cfRule type="expression" dxfId="15" priority="1" stopIfTrue="1">
      <formula>含公式的单元格</formula>
    </cfRule>
  </conditionalFormatting>
  <printOptions horizontalCentered="1"/>
  <pageMargins left="0.59055118110236204" right="0.196850393700787" top="0.59055118110236204" bottom="0.39370078740157499" header="0.118110236220472" footer="0.11811023622047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selection activeCell="C51" sqref="C51:E53"/>
    </sheetView>
  </sheetViews>
  <sheetFormatPr defaultColWidth="9.33203125" defaultRowHeight="11.25"/>
  <cols>
    <col min="1" max="1" width="12" style="77" customWidth="1"/>
    <col min="2" max="2" width="31.33203125" style="2" customWidth="1"/>
    <col min="3" max="3" width="17.5" style="160" customWidth="1"/>
    <col min="4" max="4" width="15.1640625" style="160" customWidth="1"/>
    <col min="5" max="5" width="16.1640625" style="159" customWidth="1"/>
    <col min="6" max="6" width="7.1640625" style="2" customWidth="1"/>
    <col min="7" max="7" width="7.6640625" style="2" customWidth="1"/>
    <col min="8" max="8" width="7.33203125" style="2" customWidth="1"/>
    <col min="9" max="240" width="9.33203125" style="2"/>
    <col min="241" max="243" width="3.6640625" style="2" customWidth="1"/>
    <col min="244" max="244" width="43.6640625" style="2" customWidth="1"/>
    <col min="245" max="251" width="20" style="2" customWidth="1"/>
    <col min="252" max="252" width="11.33203125" style="2" customWidth="1"/>
    <col min="253" max="16384" width="9.33203125" style="2"/>
  </cols>
  <sheetData>
    <row r="1" spans="1:8" ht="35.25" customHeight="1">
      <c r="A1" s="241" t="s">
        <v>102</v>
      </c>
      <c r="B1" s="242"/>
      <c r="C1" s="242"/>
      <c r="D1" s="242"/>
      <c r="E1" s="242"/>
      <c r="F1" s="242"/>
      <c r="G1" s="242"/>
      <c r="H1" s="242"/>
    </row>
    <row r="2" spans="1:8" ht="13.5">
      <c r="A2" s="3"/>
      <c r="B2" s="78"/>
      <c r="C2" s="152"/>
      <c r="D2" s="152"/>
      <c r="E2" s="165"/>
      <c r="F2" s="78"/>
      <c r="G2" s="78"/>
      <c r="H2" s="39" t="s">
        <v>103</v>
      </c>
    </row>
    <row r="3" spans="1:8" ht="14.25">
      <c r="A3" s="254" t="s">
        <v>293</v>
      </c>
      <c r="B3" s="254"/>
      <c r="C3" s="255"/>
      <c r="D3" s="152"/>
      <c r="E3" s="166"/>
      <c r="F3" s="78"/>
      <c r="G3" s="78"/>
      <c r="H3" s="39" t="s">
        <v>3</v>
      </c>
    </row>
    <row r="4" spans="1:8" s="1" customFormat="1" ht="21.75" customHeight="1">
      <c r="A4" s="256" t="s">
        <v>6</v>
      </c>
      <c r="B4" s="257" t="s">
        <v>28</v>
      </c>
      <c r="C4" s="260" t="s">
        <v>19</v>
      </c>
      <c r="D4" s="260" t="s">
        <v>104</v>
      </c>
      <c r="E4" s="263" t="s">
        <v>105</v>
      </c>
      <c r="F4" s="249" t="s">
        <v>106</v>
      </c>
      <c r="G4" s="249" t="s">
        <v>107</v>
      </c>
      <c r="H4" s="249" t="s">
        <v>108</v>
      </c>
    </row>
    <row r="5" spans="1:8" s="1" customFormat="1" ht="17.25" customHeight="1">
      <c r="A5" s="249" t="s">
        <v>35</v>
      </c>
      <c r="B5" s="249" t="s">
        <v>36</v>
      </c>
      <c r="C5" s="261"/>
      <c r="D5" s="261"/>
      <c r="E5" s="264"/>
      <c r="F5" s="250"/>
      <c r="G5" s="250"/>
      <c r="H5" s="250"/>
    </row>
    <row r="6" spans="1:8" s="1" customFormat="1" ht="21" customHeight="1">
      <c r="A6" s="250"/>
      <c r="B6" s="250" t="s">
        <v>28</v>
      </c>
      <c r="C6" s="261"/>
      <c r="D6" s="261"/>
      <c r="E6" s="264"/>
      <c r="F6" s="250"/>
      <c r="G6" s="250"/>
      <c r="H6" s="250"/>
    </row>
    <row r="7" spans="1:8" s="1" customFormat="1" ht="21" customHeight="1">
      <c r="A7" s="251"/>
      <c r="B7" s="251" t="s">
        <v>28</v>
      </c>
      <c r="C7" s="262"/>
      <c r="D7" s="262"/>
      <c r="E7" s="265"/>
      <c r="F7" s="251"/>
      <c r="G7" s="251"/>
      <c r="H7" s="251"/>
    </row>
    <row r="8" spans="1:8" s="74" customFormat="1" ht="20.25" customHeight="1">
      <c r="A8" s="258" t="s">
        <v>23</v>
      </c>
      <c r="B8" s="259"/>
      <c r="C8" s="60">
        <f>SUM(C9,C16,C19,C28,C34,C37,C42,C56)</f>
        <v>42563.479999999996</v>
      </c>
      <c r="D8" s="60">
        <f t="shared" ref="D8:E8" si="0">SUM(D9,D16,D19,D28,D34,D37,D42,D56)</f>
        <v>7262.619999999999</v>
      </c>
      <c r="E8" s="60">
        <f t="shared" si="0"/>
        <v>35300.859999999993</v>
      </c>
      <c r="F8" s="79"/>
      <c r="G8" s="79"/>
      <c r="H8" s="79"/>
    </row>
    <row r="9" spans="1:8" s="1" customFormat="1" ht="20.25" customHeight="1">
      <c r="A9" s="57" t="s">
        <v>40</v>
      </c>
      <c r="B9" s="57" t="s">
        <v>41</v>
      </c>
      <c r="C9" s="153">
        <f>SUM(D9:E9)</f>
        <v>430.5</v>
      </c>
      <c r="D9" s="153">
        <f>SUM(D10,D12,D14)</f>
        <v>0.31</v>
      </c>
      <c r="E9" s="153">
        <f>SUM(E10,E12,E14)</f>
        <v>430.19</v>
      </c>
      <c r="F9" s="80"/>
      <c r="G9" s="80"/>
      <c r="H9" s="80"/>
    </row>
    <row r="10" spans="1:8" s="162" customFormat="1" ht="20.25" customHeight="1">
      <c r="A10" s="29">
        <v>20103</v>
      </c>
      <c r="B10" s="29" t="s">
        <v>295</v>
      </c>
      <c r="C10" s="156">
        <f>SUM(C11)</f>
        <v>400</v>
      </c>
      <c r="D10" s="156"/>
      <c r="E10" s="156">
        <f t="shared" ref="E10" si="1">SUM(E11)</f>
        <v>400</v>
      </c>
      <c r="F10" s="146"/>
      <c r="G10" s="146"/>
      <c r="H10" s="146"/>
    </row>
    <row r="11" spans="1:8" s="1" customFormat="1" ht="20.25" customHeight="1">
      <c r="A11" s="29">
        <v>2010399</v>
      </c>
      <c r="B11" s="29" t="s">
        <v>297</v>
      </c>
      <c r="C11" s="156">
        <f>SUM(D11:E11)</f>
        <v>400</v>
      </c>
      <c r="D11" s="156"/>
      <c r="E11" s="156">
        <v>400</v>
      </c>
      <c r="F11" s="146"/>
      <c r="G11" s="146"/>
      <c r="H11" s="146"/>
    </row>
    <row r="12" spans="1:8" s="1" customFormat="1" ht="20.25" customHeight="1">
      <c r="A12" s="29">
        <v>20113</v>
      </c>
      <c r="B12" s="57" t="s">
        <v>42</v>
      </c>
      <c r="C12" s="154">
        <f t="shared" ref="C12:C58" si="2">SUM(D12:E12)</f>
        <v>30.19</v>
      </c>
      <c r="D12" s="154"/>
      <c r="E12" s="167">
        <f>E13</f>
        <v>30.19</v>
      </c>
      <c r="F12" s="81"/>
      <c r="G12" s="81"/>
      <c r="H12" s="81"/>
    </row>
    <row r="13" spans="1:8" s="1" customFormat="1" ht="20.25" customHeight="1">
      <c r="A13" s="29">
        <v>2011308</v>
      </c>
      <c r="B13" s="29" t="s">
        <v>43</v>
      </c>
      <c r="C13" s="154">
        <f t="shared" si="2"/>
        <v>30.19</v>
      </c>
      <c r="D13" s="154"/>
      <c r="E13" s="154">
        <v>30.19</v>
      </c>
      <c r="F13" s="80"/>
      <c r="G13" s="80"/>
      <c r="H13" s="80"/>
    </row>
    <row r="14" spans="1:8" s="1" customFormat="1" ht="20.25" customHeight="1">
      <c r="A14" s="29">
        <v>20132</v>
      </c>
      <c r="B14" s="57" t="s">
        <v>277</v>
      </c>
      <c r="C14" s="154">
        <f t="shared" si="2"/>
        <v>0.31</v>
      </c>
      <c r="D14" s="154">
        <f>D15</f>
        <v>0.31</v>
      </c>
      <c r="E14" s="154"/>
      <c r="F14" s="80"/>
      <c r="G14" s="80"/>
      <c r="H14" s="80"/>
    </row>
    <row r="15" spans="1:8" s="1" customFormat="1" ht="20.25" customHeight="1">
      <c r="A15" s="29">
        <v>2013299</v>
      </c>
      <c r="B15" s="29" t="s">
        <v>279</v>
      </c>
      <c r="C15" s="154">
        <f t="shared" si="2"/>
        <v>0.31</v>
      </c>
      <c r="D15" s="154">
        <v>0.31</v>
      </c>
      <c r="E15" s="154"/>
      <c r="F15" s="80"/>
      <c r="G15" s="80"/>
      <c r="H15" s="80"/>
    </row>
    <row r="16" spans="1:8" s="74" customFormat="1" ht="20.25" customHeight="1">
      <c r="A16" s="57" t="s">
        <v>44</v>
      </c>
      <c r="B16" s="57" t="s">
        <v>45</v>
      </c>
      <c r="C16" s="153">
        <f t="shared" si="2"/>
        <v>12.32</v>
      </c>
      <c r="D16" s="153">
        <f>D17</f>
        <v>12.32</v>
      </c>
      <c r="E16" s="153"/>
      <c r="F16" s="82"/>
      <c r="G16" s="82"/>
      <c r="H16" s="82"/>
    </row>
    <row r="17" spans="1:8" s="1" customFormat="1" ht="20.25" customHeight="1">
      <c r="A17" s="29" t="s">
        <v>46</v>
      </c>
      <c r="B17" s="57" t="s">
        <v>47</v>
      </c>
      <c r="C17" s="154">
        <f t="shared" si="2"/>
        <v>12.32</v>
      </c>
      <c r="D17" s="154">
        <f>D18</f>
        <v>12.32</v>
      </c>
      <c r="E17" s="154"/>
      <c r="F17" s="80"/>
      <c r="G17" s="80"/>
      <c r="H17" s="80"/>
    </row>
    <row r="18" spans="1:8" s="1" customFormat="1" ht="20.25" customHeight="1">
      <c r="A18" s="29" t="s">
        <v>48</v>
      </c>
      <c r="B18" s="29" t="s">
        <v>49</v>
      </c>
      <c r="C18" s="154">
        <f t="shared" si="2"/>
        <v>12.32</v>
      </c>
      <c r="D18" s="154">
        <v>12.32</v>
      </c>
      <c r="E18" s="154"/>
      <c r="F18" s="80"/>
      <c r="G18" s="80"/>
      <c r="H18" s="80"/>
    </row>
    <row r="19" spans="1:8" s="74" customFormat="1" ht="20.25" customHeight="1">
      <c r="A19" s="57" t="s">
        <v>50</v>
      </c>
      <c r="B19" s="57" t="s">
        <v>51</v>
      </c>
      <c r="C19" s="153">
        <f t="shared" si="2"/>
        <v>826.6099999999999</v>
      </c>
      <c r="D19" s="153">
        <f>SUM(D20,D24,D26)</f>
        <v>826.6099999999999</v>
      </c>
      <c r="E19" s="153"/>
      <c r="F19" s="82"/>
      <c r="G19" s="82"/>
      <c r="H19" s="82"/>
    </row>
    <row r="20" spans="1:8" s="1" customFormat="1" ht="20.25" customHeight="1">
      <c r="A20" s="29" t="s">
        <v>52</v>
      </c>
      <c r="B20" s="57" t="s">
        <v>53</v>
      </c>
      <c r="C20" s="154">
        <f t="shared" si="2"/>
        <v>715.96999999999991</v>
      </c>
      <c r="D20" s="154">
        <f>SUM(D21:D23)</f>
        <v>715.96999999999991</v>
      </c>
      <c r="E20" s="154"/>
      <c r="F20" s="80"/>
      <c r="G20" s="80"/>
      <c r="H20" s="80"/>
    </row>
    <row r="21" spans="1:8" s="1" customFormat="1" ht="20.25" customHeight="1">
      <c r="A21" s="29">
        <v>2080505</v>
      </c>
      <c r="B21" s="29" t="s">
        <v>54</v>
      </c>
      <c r="C21" s="154">
        <f>SUM(D21:E21)</f>
        <v>354.39</v>
      </c>
      <c r="D21" s="154">
        <v>354.39</v>
      </c>
      <c r="E21" s="154"/>
      <c r="F21" s="80"/>
      <c r="G21" s="80"/>
      <c r="H21" s="80"/>
    </row>
    <row r="22" spans="1:8" s="1" customFormat="1" ht="20.25" customHeight="1">
      <c r="A22" s="29">
        <v>2080506</v>
      </c>
      <c r="B22" s="29" t="s">
        <v>55</v>
      </c>
      <c r="C22" s="195">
        <f t="shared" si="2"/>
        <v>177.2</v>
      </c>
      <c r="D22" s="195">
        <v>177.2</v>
      </c>
      <c r="E22" s="154"/>
      <c r="F22" s="80"/>
      <c r="G22" s="80"/>
      <c r="H22" s="80"/>
    </row>
    <row r="23" spans="1:8" s="1" customFormat="1" ht="20.25" customHeight="1">
      <c r="A23" s="29">
        <v>2080599</v>
      </c>
      <c r="B23" s="29" t="s">
        <v>56</v>
      </c>
      <c r="C23" s="154">
        <f t="shared" si="2"/>
        <v>184.38</v>
      </c>
      <c r="D23" s="154">
        <v>184.38</v>
      </c>
      <c r="E23" s="154"/>
      <c r="F23" s="80"/>
      <c r="G23" s="80"/>
      <c r="H23" s="80"/>
    </row>
    <row r="24" spans="1:8" s="74" customFormat="1" ht="20.25" customHeight="1">
      <c r="A24" s="57" t="s">
        <v>57</v>
      </c>
      <c r="B24" s="57" t="s">
        <v>58</v>
      </c>
      <c r="C24" s="153">
        <f t="shared" si="2"/>
        <v>81.84</v>
      </c>
      <c r="D24" s="153">
        <f>SUM(D25:D25)</f>
        <v>81.84</v>
      </c>
      <c r="E24" s="153"/>
      <c r="F24" s="82"/>
      <c r="G24" s="82"/>
      <c r="H24" s="82"/>
    </row>
    <row r="25" spans="1:8" s="1" customFormat="1" ht="20.25" customHeight="1">
      <c r="A25" s="29" t="s">
        <v>59</v>
      </c>
      <c r="B25" s="29" t="s">
        <v>60</v>
      </c>
      <c r="C25" s="154">
        <f t="shared" si="2"/>
        <v>81.84</v>
      </c>
      <c r="D25" s="154">
        <v>81.84</v>
      </c>
      <c r="E25" s="154"/>
      <c r="F25" s="80"/>
      <c r="G25" s="80"/>
      <c r="H25" s="80"/>
    </row>
    <row r="26" spans="1:8" s="1" customFormat="1" ht="20.25" customHeight="1">
      <c r="A26" s="29" t="s">
        <v>61</v>
      </c>
      <c r="B26" s="57" t="s">
        <v>62</v>
      </c>
      <c r="C26" s="195">
        <f t="shared" si="2"/>
        <v>28.8</v>
      </c>
      <c r="D26" s="195">
        <f>D27</f>
        <v>28.8</v>
      </c>
      <c r="E26" s="154"/>
      <c r="F26" s="80"/>
      <c r="G26" s="80"/>
      <c r="H26" s="80"/>
    </row>
    <row r="27" spans="1:8" s="1" customFormat="1" ht="20.25" customHeight="1">
      <c r="A27" s="29" t="s">
        <v>63</v>
      </c>
      <c r="B27" s="29" t="s">
        <v>64</v>
      </c>
      <c r="C27" s="195">
        <f t="shared" si="2"/>
        <v>28.8</v>
      </c>
      <c r="D27" s="195">
        <v>28.8</v>
      </c>
      <c r="E27" s="154"/>
      <c r="F27" s="80"/>
      <c r="G27" s="80"/>
      <c r="H27" s="80"/>
    </row>
    <row r="28" spans="1:8" s="74" customFormat="1" ht="20.25" customHeight="1">
      <c r="A28" s="57" t="s">
        <v>65</v>
      </c>
      <c r="B28" s="57" t="s">
        <v>66</v>
      </c>
      <c r="C28" s="153">
        <f>SUM(D28:E28)</f>
        <v>375.15999999999997</v>
      </c>
      <c r="D28" s="153">
        <f>SUM(D29,D31)</f>
        <v>325.15999999999997</v>
      </c>
      <c r="E28" s="198">
        <f>SUM(E29,E31)</f>
        <v>50</v>
      </c>
      <c r="F28" s="82"/>
      <c r="G28" s="82"/>
      <c r="H28" s="82"/>
    </row>
    <row r="29" spans="1:8" s="74" customFormat="1" ht="20.25" customHeight="1">
      <c r="A29" s="29">
        <v>21004</v>
      </c>
      <c r="B29" s="57" t="s">
        <v>281</v>
      </c>
      <c r="C29" s="197">
        <f>C30</f>
        <v>50</v>
      </c>
      <c r="D29" s="197"/>
      <c r="E29" s="197">
        <f>E30</f>
        <v>50</v>
      </c>
      <c r="F29" s="161"/>
      <c r="G29" s="161"/>
      <c r="H29" s="161"/>
    </row>
    <row r="30" spans="1:8" s="74" customFormat="1" ht="20.25" customHeight="1">
      <c r="A30" s="29">
        <v>2100499</v>
      </c>
      <c r="B30" s="29" t="s">
        <v>283</v>
      </c>
      <c r="C30" s="197">
        <f>SUM(D30:E30)</f>
        <v>50</v>
      </c>
      <c r="D30" s="197"/>
      <c r="E30" s="197">
        <v>50</v>
      </c>
      <c r="F30" s="161"/>
      <c r="G30" s="161"/>
      <c r="H30" s="161"/>
    </row>
    <row r="31" spans="1:8" s="1" customFormat="1" ht="20.25" customHeight="1">
      <c r="A31" s="29">
        <v>21011</v>
      </c>
      <c r="B31" s="57" t="s">
        <v>67</v>
      </c>
      <c r="C31" s="154">
        <f t="shared" si="2"/>
        <v>325.15999999999997</v>
      </c>
      <c r="D31" s="154">
        <f>SUM(D32:D33)</f>
        <v>325.15999999999997</v>
      </c>
      <c r="E31" s="154"/>
      <c r="F31" s="80"/>
      <c r="G31" s="80"/>
      <c r="H31" s="80"/>
    </row>
    <row r="32" spans="1:8" s="1" customFormat="1" ht="20.25" customHeight="1">
      <c r="A32" s="29">
        <v>2101101</v>
      </c>
      <c r="B32" s="29" t="s">
        <v>68</v>
      </c>
      <c r="C32" s="195">
        <f t="shared" si="2"/>
        <v>82.1</v>
      </c>
      <c r="D32" s="195">
        <v>82.1</v>
      </c>
      <c r="E32" s="154"/>
      <c r="F32" s="80"/>
      <c r="G32" s="80"/>
      <c r="H32" s="80"/>
    </row>
    <row r="33" spans="1:8" s="1" customFormat="1" ht="20.25" customHeight="1">
      <c r="A33" s="29">
        <v>2101102</v>
      </c>
      <c r="B33" s="29" t="s">
        <v>69</v>
      </c>
      <c r="C33" s="154">
        <f t="shared" si="2"/>
        <v>243.06</v>
      </c>
      <c r="D33" s="154">
        <v>243.06</v>
      </c>
      <c r="E33" s="154"/>
      <c r="F33" s="80"/>
      <c r="G33" s="80"/>
      <c r="H33" s="80"/>
    </row>
    <row r="34" spans="1:8" s="74" customFormat="1" ht="20.25" customHeight="1">
      <c r="A34" s="57">
        <v>211</v>
      </c>
      <c r="B34" s="57" t="s">
        <v>70</v>
      </c>
      <c r="C34" s="201">
        <f>SUM(D34:E34)</f>
        <v>312</v>
      </c>
      <c r="D34" s="201"/>
      <c r="E34" s="201">
        <f>SUM(E35)</f>
        <v>312</v>
      </c>
      <c r="F34" s="82"/>
      <c r="G34" s="82"/>
      <c r="H34" s="82"/>
    </row>
    <row r="35" spans="1:8" s="1" customFormat="1" ht="20.25" customHeight="1">
      <c r="A35" s="29">
        <v>21111</v>
      </c>
      <c r="B35" s="57" t="s">
        <v>285</v>
      </c>
      <c r="C35" s="199">
        <f t="shared" si="2"/>
        <v>312</v>
      </c>
      <c r="D35" s="199"/>
      <c r="E35" s="199">
        <f>SUM(E36)</f>
        <v>312</v>
      </c>
      <c r="F35" s="80"/>
      <c r="G35" s="80"/>
      <c r="H35" s="80"/>
    </row>
    <row r="36" spans="1:8" s="1" customFormat="1" ht="20.25" customHeight="1">
      <c r="A36" s="29">
        <v>2111103</v>
      </c>
      <c r="B36" s="29" t="s">
        <v>287</v>
      </c>
      <c r="C36" s="199">
        <f t="shared" si="2"/>
        <v>312</v>
      </c>
      <c r="D36" s="199"/>
      <c r="E36" s="199">
        <v>312</v>
      </c>
      <c r="F36" s="80"/>
      <c r="G36" s="80"/>
      <c r="H36" s="80"/>
    </row>
    <row r="37" spans="1:8" s="74" customFormat="1" ht="20.25" customHeight="1">
      <c r="A37" s="57">
        <v>212</v>
      </c>
      <c r="B37" s="57" t="s">
        <v>71</v>
      </c>
      <c r="C37" s="224">
        <f>SUM(D37:E37)</f>
        <v>3260.76</v>
      </c>
      <c r="D37" s="224"/>
      <c r="E37" s="224">
        <f>SUM(E38)</f>
        <v>3260.76</v>
      </c>
      <c r="F37" s="82"/>
      <c r="G37" s="82"/>
      <c r="H37" s="82"/>
    </row>
    <row r="38" spans="1:8" s="1" customFormat="1" ht="20.25" customHeight="1">
      <c r="A38" s="29">
        <v>21208</v>
      </c>
      <c r="B38" s="83" t="s">
        <v>72</v>
      </c>
      <c r="C38" s="225">
        <f>SUM(D38:E38)</f>
        <v>3260.76</v>
      </c>
      <c r="D38" s="225"/>
      <c r="E38" s="225">
        <f>SUM(E39:E41)</f>
        <v>3260.76</v>
      </c>
      <c r="F38" s="80"/>
      <c r="G38" s="80"/>
      <c r="H38" s="80"/>
    </row>
    <row r="39" spans="1:8" s="1" customFormat="1" ht="20.25" customHeight="1">
      <c r="A39" s="29">
        <v>2120801</v>
      </c>
      <c r="B39" s="30" t="s">
        <v>73</v>
      </c>
      <c r="C39" s="225">
        <v>1318.32</v>
      </c>
      <c r="D39" s="225"/>
      <c r="E39" s="225">
        <v>1318.32</v>
      </c>
      <c r="F39" s="80"/>
      <c r="G39" s="80"/>
      <c r="H39" s="80"/>
    </row>
    <row r="40" spans="1:8" s="1" customFormat="1" ht="20.25" customHeight="1">
      <c r="A40" s="12">
        <v>2120804</v>
      </c>
      <c r="B40" s="30" t="s">
        <v>74</v>
      </c>
      <c r="C40" s="226">
        <v>1301.73</v>
      </c>
      <c r="D40" s="228"/>
      <c r="E40" s="226">
        <v>1301.73</v>
      </c>
      <c r="F40" s="80"/>
      <c r="G40" s="80"/>
      <c r="H40" s="80"/>
    </row>
    <row r="41" spans="1:8" s="1" customFormat="1" ht="20.25" customHeight="1">
      <c r="A41" s="12">
        <v>2120899</v>
      </c>
      <c r="B41" s="30" t="s">
        <v>75</v>
      </c>
      <c r="C41" s="157">
        <v>640.71</v>
      </c>
      <c r="D41" s="202"/>
      <c r="E41" s="157">
        <v>640.71</v>
      </c>
      <c r="F41" s="80"/>
      <c r="G41" s="80"/>
      <c r="H41" s="80"/>
    </row>
    <row r="42" spans="1:8" s="75" customFormat="1" ht="20.25" customHeight="1">
      <c r="A42" s="8" t="s">
        <v>76</v>
      </c>
      <c r="B42" s="8" t="s">
        <v>77</v>
      </c>
      <c r="C42" s="229">
        <f>SUM(D42:E42)</f>
        <v>37080.269999999997</v>
      </c>
      <c r="D42" s="230">
        <f>SUM(D43,D49,D51,D54)</f>
        <v>5832.36</v>
      </c>
      <c r="E42" s="230">
        <f>SUM(E43,E49,E51,E54)</f>
        <v>31247.909999999996</v>
      </c>
      <c r="F42" s="84"/>
      <c r="G42" s="84"/>
      <c r="H42" s="84"/>
    </row>
    <row r="43" spans="1:8" s="1" customFormat="1" ht="20.25" customHeight="1">
      <c r="A43" s="29" t="s">
        <v>78</v>
      </c>
      <c r="B43" s="57" t="s">
        <v>79</v>
      </c>
      <c r="C43" s="231">
        <f t="shared" si="2"/>
        <v>12874.9</v>
      </c>
      <c r="D43" s="225">
        <f>SUM(D44:D48)</f>
        <v>5832.36</v>
      </c>
      <c r="E43" s="225">
        <f>SUM(E44:E48)</f>
        <v>7042.54</v>
      </c>
      <c r="F43" s="81"/>
      <c r="G43" s="81"/>
      <c r="H43" s="81"/>
    </row>
    <row r="44" spans="1:8" s="1" customFormat="1" ht="20.25" customHeight="1">
      <c r="A44" s="29" t="s">
        <v>80</v>
      </c>
      <c r="B44" s="29" t="s">
        <v>81</v>
      </c>
      <c r="C44" s="225">
        <f t="shared" si="2"/>
        <v>2298.4899999999998</v>
      </c>
      <c r="D44" s="225">
        <v>2298.4899999999998</v>
      </c>
      <c r="E44" s="225"/>
      <c r="F44" s="80"/>
      <c r="G44" s="80"/>
      <c r="H44" s="80"/>
    </row>
    <row r="45" spans="1:8" s="1" customFormat="1" ht="20.25" customHeight="1">
      <c r="A45" s="29">
        <v>2140104</v>
      </c>
      <c r="B45" s="29" t="s">
        <v>82</v>
      </c>
      <c r="C45" s="227">
        <f t="shared" si="2"/>
        <v>2892</v>
      </c>
      <c r="D45" s="227"/>
      <c r="E45" s="227">
        <v>2892</v>
      </c>
      <c r="F45" s="80"/>
      <c r="G45" s="80"/>
      <c r="H45" s="80"/>
    </row>
    <row r="46" spans="1:8" s="1" customFormat="1" ht="20.25" customHeight="1">
      <c r="A46" s="29" t="s">
        <v>83</v>
      </c>
      <c r="B46" s="29" t="s">
        <v>84</v>
      </c>
      <c r="C46" s="225">
        <f t="shared" si="2"/>
        <v>5726.8</v>
      </c>
      <c r="D46" s="225">
        <v>3065.15</v>
      </c>
      <c r="E46" s="225">
        <v>2661.65</v>
      </c>
      <c r="F46" s="80"/>
      <c r="G46" s="80"/>
      <c r="H46" s="80"/>
    </row>
    <row r="47" spans="1:8" s="1" customFormat="1" ht="20.25" customHeight="1">
      <c r="A47" s="29">
        <v>2140112</v>
      </c>
      <c r="B47" s="145" t="s">
        <v>275</v>
      </c>
      <c r="C47" s="154">
        <f t="shared" si="2"/>
        <v>272.58999999999997</v>
      </c>
      <c r="D47" s="156">
        <v>272.58999999999997</v>
      </c>
      <c r="E47" s="156"/>
      <c r="F47" s="146"/>
      <c r="G47" s="146"/>
      <c r="H47" s="146"/>
    </row>
    <row r="48" spans="1:8" s="1" customFormat="1" ht="20.25" customHeight="1">
      <c r="A48" s="29" t="s">
        <v>85</v>
      </c>
      <c r="B48" s="29" t="s">
        <v>86</v>
      </c>
      <c r="C48" s="154">
        <f t="shared" si="2"/>
        <v>1685.02</v>
      </c>
      <c r="D48" s="154">
        <v>196.13</v>
      </c>
      <c r="E48" s="154">
        <v>1488.89</v>
      </c>
      <c r="F48" s="80"/>
      <c r="G48" s="80"/>
      <c r="H48" s="80"/>
    </row>
    <row r="49" spans="1:8" s="76" customFormat="1" ht="20.25" customHeight="1">
      <c r="A49" s="12" t="s">
        <v>87</v>
      </c>
      <c r="B49" s="8" t="s">
        <v>88</v>
      </c>
      <c r="C49" s="157">
        <f t="shared" si="2"/>
        <v>470.92</v>
      </c>
      <c r="D49" s="157"/>
      <c r="E49" s="157">
        <f>SUM(E50:E50)</f>
        <v>470.92</v>
      </c>
      <c r="F49" s="13"/>
      <c r="G49" s="13"/>
      <c r="H49" s="13"/>
    </row>
    <row r="50" spans="1:8" s="76" customFormat="1" ht="20.25" customHeight="1">
      <c r="A50" s="12">
        <v>2140499</v>
      </c>
      <c r="B50" s="12" t="s">
        <v>89</v>
      </c>
      <c r="C50" s="157">
        <f t="shared" si="2"/>
        <v>470.92</v>
      </c>
      <c r="D50" s="157"/>
      <c r="E50" s="157">
        <v>470.92</v>
      </c>
      <c r="F50" s="13"/>
      <c r="G50" s="13"/>
      <c r="H50" s="13"/>
    </row>
    <row r="51" spans="1:8" s="76" customFormat="1" ht="20.25" customHeight="1">
      <c r="A51" s="12" t="s">
        <v>90</v>
      </c>
      <c r="B51" s="8" t="s">
        <v>91</v>
      </c>
      <c r="C51" s="226">
        <f t="shared" si="2"/>
        <v>23699.449999999997</v>
      </c>
      <c r="D51" s="226"/>
      <c r="E51" s="226">
        <f>SUM(E52:E53)</f>
        <v>23699.449999999997</v>
      </c>
      <c r="F51" s="13"/>
      <c r="G51" s="13"/>
      <c r="H51" s="13"/>
    </row>
    <row r="52" spans="1:8" s="76" customFormat="1" ht="20.25" customHeight="1">
      <c r="A52" s="12">
        <v>2140601</v>
      </c>
      <c r="B52" s="59" t="s">
        <v>92</v>
      </c>
      <c r="C52" s="226">
        <f t="shared" si="2"/>
        <v>20212.96</v>
      </c>
      <c r="D52" s="226"/>
      <c r="E52" s="226">
        <v>20212.96</v>
      </c>
      <c r="F52" s="13"/>
      <c r="G52" s="13"/>
      <c r="H52" s="13"/>
    </row>
    <row r="53" spans="1:8" s="76" customFormat="1" ht="20.25" customHeight="1">
      <c r="A53" s="12" t="s">
        <v>93</v>
      </c>
      <c r="B53" s="12" t="s">
        <v>94</v>
      </c>
      <c r="C53" s="226">
        <f>SUM(D53:E53)</f>
        <v>3486.49</v>
      </c>
      <c r="D53" s="226"/>
      <c r="E53" s="226">
        <v>3486.49</v>
      </c>
      <c r="F53" s="13"/>
      <c r="G53" s="13"/>
      <c r="H53" s="13"/>
    </row>
    <row r="54" spans="1:8" s="76" customFormat="1" ht="20.25" customHeight="1">
      <c r="A54" s="29">
        <v>21499</v>
      </c>
      <c r="B54" s="57" t="s">
        <v>289</v>
      </c>
      <c r="C54" s="204">
        <f t="shared" ref="C54:C55" si="3">SUM(D54:E54)</f>
        <v>35</v>
      </c>
      <c r="D54" s="205"/>
      <c r="E54" s="205">
        <f t="shared" ref="E54" si="4">E55</f>
        <v>35</v>
      </c>
      <c r="F54" s="143"/>
      <c r="G54" s="143"/>
      <c r="H54" s="143"/>
    </row>
    <row r="55" spans="1:8" s="76" customFormat="1" ht="20.25" customHeight="1">
      <c r="A55" s="29">
        <v>2149999</v>
      </c>
      <c r="B55" s="163" t="s">
        <v>291</v>
      </c>
      <c r="C55" s="204">
        <f t="shared" si="3"/>
        <v>35</v>
      </c>
      <c r="D55" s="205"/>
      <c r="E55" s="205">
        <v>35</v>
      </c>
      <c r="F55" s="143"/>
      <c r="G55" s="143"/>
      <c r="H55" s="143"/>
    </row>
    <row r="56" spans="1:8" s="74" customFormat="1" ht="20.25" customHeight="1">
      <c r="A56" s="57" t="s">
        <v>95</v>
      </c>
      <c r="B56" s="57" t="s">
        <v>96</v>
      </c>
      <c r="C56" s="153">
        <f t="shared" si="2"/>
        <v>265.86</v>
      </c>
      <c r="D56" s="153">
        <f>D57</f>
        <v>265.86</v>
      </c>
      <c r="E56" s="153"/>
      <c r="F56" s="82"/>
      <c r="G56" s="82"/>
      <c r="H56" s="82"/>
    </row>
    <row r="57" spans="1:8" s="1" customFormat="1" ht="20.25" customHeight="1">
      <c r="A57" s="29" t="s">
        <v>97</v>
      </c>
      <c r="B57" s="57" t="s">
        <v>98</v>
      </c>
      <c r="C57" s="154">
        <f t="shared" si="2"/>
        <v>265.86</v>
      </c>
      <c r="D57" s="154">
        <f>D58</f>
        <v>265.86</v>
      </c>
      <c r="E57" s="154"/>
      <c r="F57" s="80"/>
      <c r="G57" s="80"/>
      <c r="H57" s="80"/>
    </row>
    <row r="58" spans="1:8" s="1" customFormat="1" ht="20.25" customHeight="1">
      <c r="A58" s="29" t="s">
        <v>99</v>
      </c>
      <c r="B58" s="29" t="s">
        <v>100</v>
      </c>
      <c r="C58" s="154">
        <f t="shared" si="2"/>
        <v>265.86</v>
      </c>
      <c r="D58" s="154">
        <v>265.86</v>
      </c>
      <c r="E58" s="154"/>
      <c r="F58" s="80"/>
      <c r="G58" s="80"/>
      <c r="H58" s="80"/>
    </row>
    <row r="59" spans="1:8" ht="21" customHeight="1">
      <c r="A59" s="31" t="s">
        <v>109</v>
      </c>
      <c r="B59" s="85"/>
      <c r="C59" s="168"/>
      <c r="D59" s="168"/>
      <c r="E59" s="169"/>
      <c r="F59" s="85"/>
      <c r="G59" s="85"/>
      <c r="H59" s="85"/>
    </row>
    <row r="60" spans="1:8" ht="21" customHeight="1">
      <c r="A60" s="62" t="s">
        <v>110</v>
      </c>
    </row>
    <row r="61" spans="1:8" ht="21" customHeight="1"/>
    <row r="62" spans="1:8" ht="21" customHeight="1"/>
    <row r="63" spans="1:8" ht="21" customHeight="1"/>
    <row r="64" spans="1:8"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4" type="noConversion"/>
  <conditionalFormatting sqref="B3">
    <cfRule type="expression" dxfId="14" priority="1" stopIfTrue="1">
      <formula>含公式的单元格</formula>
    </cfRule>
  </conditionalFormatting>
  <printOptions horizontalCentered="1"/>
  <pageMargins left="0.59055118110236204" right="0.39370078740157499" top="0.39370078740157499" bottom="0.39370078740157499" header="0.118110236220472" footer="0.11811023622047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10" sqref="D10"/>
    </sheetView>
  </sheetViews>
  <sheetFormatPr defaultColWidth="18.6640625" defaultRowHeight="11.25"/>
  <cols>
    <col min="1" max="1" width="38.83203125" style="1" customWidth="1"/>
    <col min="2" max="2" width="18.6640625" style="1" customWidth="1"/>
    <col min="3" max="3" width="37.6640625" style="1" customWidth="1"/>
    <col min="4" max="5" width="18.6640625" style="1" customWidth="1"/>
    <col min="6" max="6" width="18" style="1" customWidth="1"/>
    <col min="7" max="234" width="9.33203125" style="1" customWidth="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16384" width="18.6640625" style="1"/>
  </cols>
  <sheetData>
    <row r="1" spans="1:6" ht="27" customHeight="1">
      <c r="A1" s="241" t="s">
        <v>111</v>
      </c>
      <c r="B1" s="242"/>
      <c r="C1" s="242"/>
      <c r="D1" s="242"/>
      <c r="E1" s="242"/>
      <c r="F1" s="242"/>
    </row>
    <row r="2" spans="1:6" ht="14.25" customHeight="1">
      <c r="A2" s="3"/>
      <c r="F2" s="39" t="s">
        <v>112</v>
      </c>
    </row>
    <row r="3" spans="1:6" ht="14.25" customHeight="1">
      <c r="A3" s="244" t="s">
        <v>293</v>
      </c>
      <c r="B3" s="244"/>
      <c r="D3" s="67"/>
      <c r="F3" s="39" t="s">
        <v>3</v>
      </c>
    </row>
    <row r="4" spans="1:6" ht="18.75" customHeight="1">
      <c r="A4" s="268" t="s">
        <v>4</v>
      </c>
      <c r="B4" s="268" t="s">
        <v>28</v>
      </c>
      <c r="C4" s="268" t="s">
        <v>5</v>
      </c>
      <c r="D4" s="268" t="s">
        <v>28</v>
      </c>
      <c r="E4" s="268" t="s">
        <v>28</v>
      </c>
      <c r="F4" s="268" t="s">
        <v>28</v>
      </c>
    </row>
    <row r="5" spans="1:6" ht="18.75" customHeight="1">
      <c r="A5" s="267" t="s">
        <v>113</v>
      </c>
      <c r="B5" s="267" t="s">
        <v>7</v>
      </c>
      <c r="C5" s="267" t="s">
        <v>114</v>
      </c>
      <c r="D5" s="268" t="s">
        <v>7</v>
      </c>
      <c r="E5" s="268" t="s">
        <v>28</v>
      </c>
      <c r="F5" s="268" t="s">
        <v>28</v>
      </c>
    </row>
    <row r="6" spans="1:6" ht="31.5" customHeight="1">
      <c r="A6" s="267" t="s">
        <v>28</v>
      </c>
      <c r="B6" s="267" t="s">
        <v>28</v>
      </c>
      <c r="C6" s="267" t="s">
        <v>28</v>
      </c>
      <c r="D6" s="68" t="s">
        <v>37</v>
      </c>
      <c r="E6" s="69" t="s">
        <v>115</v>
      </c>
      <c r="F6" s="69" t="s">
        <v>116</v>
      </c>
    </row>
    <row r="7" spans="1:6" ht="21" customHeight="1">
      <c r="A7" s="70" t="s">
        <v>117</v>
      </c>
      <c r="B7" s="71">
        <v>37786.370000000003</v>
      </c>
      <c r="C7" s="29" t="s">
        <v>8</v>
      </c>
      <c r="D7" s="206">
        <f t="shared" ref="D7:D16" si="0">SUM(E7:F7)</f>
        <v>430.5</v>
      </c>
      <c r="E7" s="206">
        <v>430.5</v>
      </c>
      <c r="F7" s="170"/>
    </row>
    <row r="8" spans="1:6" ht="21" customHeight="1">
      <c r="A8" s="70" t="s">
        <v>118</v>
      </c>
      <c r="B8" s="71">
        <v>1910.84</v>
      </c>
      <c r="C8" s="29" t="s">
        <v>9</v>
      </c>
      <c r="D8" s="170">
        <f t="shared" si="0"/>
        <v>12.32</v>
      </c>
      <c r="E8" s="170">
        <v>12.32</v>
      </c>
      <c r="F8" s="170"/>
    </row>
    <row r="9" spans="1:6" ht="21" customHeight="1">
      <c r="A9" s="70" t="s">
        <v>28</v>
      </c>
      <c r="B9" s="72"/>
      <c r="C9" s="29" t="s">
        <v>10</v>
      </c>
      <c r="D9" s="170">
        <f t="shared" si="0"/>
        <v>826.61</v>
      </c>
      <c r="E9" s="170">
        <v>826.61</v>
      </c>
      <c r="F9" s="170"/>
    </row>
    <row r="10" spans="1:6" ht="21" customHeight="1">
      <c r="A10" s="70" t="s">
        <v>28</v>
      </c>
      <c r="B10" s="72"/>
      <c r="C10" s="29" t="s">
        <v>11</v>
      </c>
      <c r="D10" s="170">
        <f t="shared" si="0"/>
        <v>375.16</v>
      </c>
      <c r="E10" s="170">
        <v>375.16</v>
      </c>
      <c r="F10" s="170"/>
    </row>
    <row r="11" spans="1:6" ht="21" customHeight="1">
      <c r="A11" s="70" t="s">
        <v>28</v>
      </c>
      <c r="B11" s="72"/>
      <c r="C11" s="29" t="s">
        <v>12</v>
      </c>
      <c r="D11" s="207">
        <f t="shared" si="0"/>
        <v>312</v>
      </c>
      <c r="E11" s="207">
        <v>312</v>
      </c>
      <c r="F11" s="170"/>
    </row>
    <row r="12" spans="1:6" ht="21" customHeight="1">
      <c r="A12" s="70" t="s">
        <v>28</v>
      </c>
      <c r="B12" s="72"/>
      <c r="C12" s="29" t="s">
        <v>13</v>
      </c>
      <c r="D12" s="61">
        <f t="shared" si="0"/>
        <v>3260.76</v>
      </c>
      <c r="E12" s="61"/>
      <c r="F12" s="61">
        <v>3260.76</v>
      </c>
    </row>
    <row r="13" spans="1:6" ht="21" customHeight="1">
      <c r="A13" s="70"/>
      <c r="B13" s="72"/>
      <c r="C13" s="29" t="s">
        <v>14</v>
      </c>
      <c r="D13" s="170"/>
      <c r="E13" s="170"/>
      <c r="F13" s="170"/>
    </row>
    <row r="14" spans="1:6" ht="21" customHeight="1">
      <c r="A14" s="70"/>
      <c r="B14" s="72"/>
      <c r="C14" s="29" t="s">
        <v>15</v>
      </c>
      <c r="D14" s="61">
        <f>SUM(E14:F14)</f>
        <v>35553.47</v>
      </c>
      <c r="E14" s="222">
        <v>35553.47</v>
      </c>
      <c r="F14" s="170"/>
    </row>
    <row r="15" spans="1:6" ht="21" customHeight="1">
      <c r="A15" s="70"/>
      <c r="B15" s="72"/>
      <c r="C15" s="29" t="s">
        <v>16</v>
      </c>
      <c r="D15" s="170"/>
      <c r="E15" s="221"/>
      <c r="F15" s="170"/>
    </row>
    <row r="16" spans="1:6" ht="21" customHeight="1">
      <c r="A16" s="70"/>
      <c r="B16" s="72"/>
      <c r="C16" s="123" t="s">
        <v>17</v>
      </c>
      <c r="D16" s="170">
        <f t="shared" si="0"/>
        <v>265.86</v>
      </c>
      <c r="E16" s="221">
        <v>265.86</v>
      </c>
      <c r="F16" s="170"/>
    </row>
    <row r="17" spans="1:6" ht="21" customHeight="1">
      <c r="A17" s="73" t="s">
        <v>18</v>
      </c>
      <c r="B17" s="71">
        <f>SUM(B7:B16)</f>
        <v>39697.21</v>
      </c>
      <c r="C17" s="73" t="s">
        <v>19</v>
      </c>
      <c r="D17" s="61">
        <f>SUM(D7:D16)</f>
        <v>41036.68</v>
      </c>
      <c r="E17" s="222">
        <f>SUM(E7:E16)</f>
        <v>37775.919999999998</v>
      </c>
      <c r="F17" s="61">
        <f>SUM(F7:F16)</f>
        <v>3260.76</v>
      </c>
    </row>
    <row r="18" spans="1:6" ht="21" customHeight="1">
      <c r="A18" s="70" t="s">
        <v>119</v>
      </c>
      <c r="B18" s="71">
        <f>SUM(B19:B20)</f>
        <v>3449.45</v>
      </c>
      <c r="C18" s="70" t="s">
        <v>120</v>
      </c>
      <c r="D18" s="61">
        <f>SUM(E18:F18)</f>
        <v>2109.98</v>
      </c>
      <c r="E18" s="222">
        <v>2059.81</v>
      </c>
      <c r="F18" s="61">
        <v>50.17</v>
      </c>
    </row>
    <row r="19" spans="1:6" ht="21" customHeight="1">
      <c r="A19" s="70" t="s">
        <v>117</v>
      </c>
      <c r="B19" s="71">
        <v>2049.36</v>
      </c>
      <c r="C19" s="70"/>
      <c r="D19" s="61"/>
      <c r="E19" s="61"/>
      <c r="F19" s="61"/>
    </row>
    <row r="20" spans="1:6" ht="21" customHeight="1">
      <c r="A20" s="70" t="s">
        <v>118</v>
      </c>
      <c r="B20" s="71">
        <v>1400.09</v>
      </c>
      <c r="C20" s="70"/>
      <c r="D20" s="61"/>
      <c r="E20" s="61"/>
      <c r="F20" s="61"/>
    </row>
    <row r="21" spans="1:6" ht="21" customHeight="1">
      <c r="A21" s="73" t="s">
        <v>121</v>
      </c>
      <c r="B21" s="71">
        <f>SUM(B17:B18)</f>
        <v>43146.659999999996</v>
      </c>
      <c r="C21" s="73" t="s">
        <v>121</v>
      </c>
      <c r="D21" s="61">
        <f>SUM(D17:D18)</f>
        <v>43146.66</v>
      </c>
      <c r="E21" s="61">
        <f>SUM(E17:E18)</f>
        <v>39835.729999999996</v>
      </c>
      <c r="F21" s="61">
        <f>SUM(F17:F18)</f>
        <v>3310.9300000000003</v>
      </c>
    </row>
    <row r="22" spans="1:6" ht="20.25" customHeight="1">
      <c r="A22" s="266" t="s">
        <v>122</v>
      </c>
      <c r="B22" s="266"/>
      <c r="C22" s="266"/>
      <c r="D22" s="266"/>
      <c r="E22" s="266"/>
      <c r="F22" s="266"/>
    </row>
    <row r="23" spans="1:6" ht="21" customHeight="1">
      <c r="D23" s="220">
        <f>SUM(D7:D16)</f>
        <v>41036.68</v>
      </c>
    </row>
    <row r="24" spans="1:6" ht="21" customHeight="1"/>
    <row r="25" spans="1:6" ht="21" customHeight="1"/>
  </sheetData>
  <mergeCells count="9">
    <mergeCell ref="A22:F22"/>
    <mergeCell ref="A5:A6"/>
    <mergeCell ref="B5:B6"/>
    <mergeCell ref="C5:C6"/>
    <mergeCell ref="A1:F1"/>
    <mergeCell ref="A3:B3"/>
    <mergeCell ref="A4:B4"/>
    <mergeCell ref="C4:F4"/>
    <mergeCell ref="D5:F5"/>
  </mergeCells>
  <phoneticPr fontId="54" type="noConversion"/>
  <conditionalFormatting sqref="B3">
    <cfRule type="expression" dxfId="13" priority="1" stopIfTrue="1">
      <formula>含公式的单元格</formula>
    </cfRule>
  </conditionalFormatting>
  <printOptions horizontalCentered="1"/>
  <pageMargins left="0.78740157480314998" right="0.59055118110236204" top="0.78740157480314998" bottom="0.78740157480314998" header="0.31496062992126" footer="0.3149606299212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tabSelected="1" zoomScale="85" zoomScaleNormal="85" workbookViewId="0">
      <selection activeCell="G39" sqref="G39"/>
    </sheetView>
  </sheetViews>
  <sheetFormatPr defaultColWidth="7.83203125" defaultRowHeight="15"/>
  <cols>
    <col min="1" max="1" width="11.5" style="52" customWidth="1"/>
    <col min="2" max="2" width="31" style="53" customWidth="1"/>
    <col min="3" max="3" width="14.83203125" style="53" customWidth="1"/>
    <col min="4" max="4" width="15.83203125" style="184" customWidth="1"/>
    <col min="5" max="5" width="14.83203125" style="184" customWidth="1"/>
    <col min="6" max="6" width="13.5" style="184" customWidth="1"/>
    <col min="7" max="7" width="14.83203125" style="184" customWidth="1"/>
    <col min="8" max="8" width="15" style="185" customWidth="1"/>
    <col min="9" max="249" width="10.33203125" style="54" customWidth="1"/>
    <col min="250" max="16384" width="7.83203125" style="54"/>
  </cols>
  <sheetData>
    <row r="1" spans="1:8" ht="30" customHeight="1">
      <c r="A1" s="241" t="s">
        <v>123</v>
      </c>
      <c r="B1" s="242"/>
      <c r="C1" s="242"/>
      <c r="D1" s="242"/>
      <c r="E1" s="242"/>
      <c r="F1" s="242"/>
      <c r="G1" s="242"/>
      <c r="H1" s="242"/>
    </row>
    <row r="2" spans="1:8" s="1" customFormat="1" ht="12.75" customHeight="1">
      <c r="A2" s="3"/>
      <c r="D2" s="171"/>
      <c r="E2" s="171"/>
      <c r="F2" s="171"/>
      <c r="G2" s="171"/>
      <c r="H2" s="172" t="s">
        <v>124</v>
      </c>
    </row>
    <row r="3" spans="1:8" s="1" customFormat="1" ht="18" customHeight="1">
      <c r="A3" s="254" t="s">
        <v>293</v>
      </c>
      <c r="B3" s="254"/>
      <c r="C3" s="278"/>
      <c r="D3" s="173"/>
      <c r="E3" s="171"/>
      <c r="F3" s="171"/>
      <c r="G3" s="171"/>
      <c r="H3" s="172" t="s">
        <v>3</v>
      </c>
    </row>
    <row r="4" spans="1:8" ht="26.25" customHeight="1">
      <c r="A4" s="273" t="s">
        <v>35</v>
      </c>
      <c r="B4" s="273" t="s">
        <v>36</v>
      </c>
      <c r="C4" s="274" t="s">
        <v>21</v>
      </c>
      <c r="D4" s="275" t="s">
        <v>125</v>
      </c>
      <c r="E4" s="270" t="s">
        <v>7</v>
      </c>
      <c r="F4" s="271"/>
      <c r="G4" s="271"/>
      <c r="H4" s="276" t="s">
        <v>22</v>
      </c>
    </row>
    <row r="5" spans="1:8" ht="27" customHeight="1">
      <c r="A5" s="273"/>
      <c r="B5" s="273"/>
      <c r="C5" s="274"/>
      <c r="D5" s="275"/>
      <c r="E5" s="174" t="s">
        <v>23</v>
      </c>
      <c r="F5" s="174" t="s">
        <v>104</v>
      </c>
      <c r="G5" s="174" t="s">
        <v>105</v>
      </c>
      <c r="H5" s="277"/>
    </row>
    <row r="6" spans="1:8" s="50" customFormat="1" ht="24.75" customHeight="1">
      <c r="A6" s="272" t="s">
        <v>126</v>
      </c>
      <c r="B6" s="272"/>
      <c r="C6" s="56">
        <f>SUM(C7,C14,C17,C26,C32,C35,C49)</f>
        <v>2049.36</v>
      </c>
      <c r="D6" s="56">
        <f t="shared" ref="D6:H6" si="0">SUM(D7,D14,D17,D26,D32,D35,D49)</f>
        <v>37786.369999999995</v>
      </c>
      <c r="E6" s="56">
        <f t="shared" si="0"/>
        <v>37775.919999999998</v>
      </c>
      <c r="F6" s="56">
        <f t="shared" si="0"/>
        <v>6547.0399999999991</v>
      </c>
      <c r="G6" s="56">
        <f t="shared" si="0"/>
        <v>31228.879999999994</v>
      </c>
      <c r="H6" s="56">
        <f t="shared" si="0"/>
        <v>2059.8100000000031</v>
      </c>
    </row>
    <row r="7" spans="1:8" s="50" customFormat="1" ht="24.75" customHeight="1">
      <c r="A7" s="57" t="s">
        <v>40</v>
      </c>
      <c r="B7" s="57" t="s">
        <v>41</v>
      </c>
      <c r="C7" s="211">
        <f>SUM(C8,C10,C12)</f>
        <v>400</v>
      </c>
      <c r="D7" s="210">
        <f t="shared" ref="D7:G7" si="1">SUM(D8,D10,D12)</f>
        <v>30.5</v>
      </c>
      <c r="E7" s="210">
        <f t="shared" si="1"/>
        <v>430.5</v>
      </c>
      <c r="F7" s="56">
        <f t="shared" si="1"/>
        <v>0.31</v>
      </c>
      <c r="G7" s="56">
        <f t="shared" si="1"/>
        <v>430.19</v>
      </c>
      <c r="H7" s="56"/>
    </row>
    <row r="8" spans="1:8" ht="24.75" customHeight="1">
      <c r="A8" s="151">
        <v>20103</v>
      </c>
      <c r="B8" s="151" t="s">
        <v>294</v>
      </c>
      <c r="C8" s="208">
        <f>SUM(C9)</f>
        <v>400</v>
      </c>
      <c r="D8" s="208"/>
      <c r="E8" s="208">
        <f t="shared" ref="E8:G8" si="2">SUM(E9)</f>
        <v>400</v>
      </c>
      <c r="F8" s="208"/>
      <c r="G8" s="208">
        <f t="shared" si="2"/>
        <v>400</v>
      </c>
      <c r="H8" s="177"/>
    </row>
    <row r="9" spans="1:8" ht="24.75" customHeight="1">
      <c r="A9" s="151">
        <v>2010399</v>
      </c>
      <c r="B9" s="151" t="s">
        <v>296</v>
      </c>
      <c r="C9" s="208">
        <v>400</v>
      </c>
      <c r="D9" s="208"/>
      <c r="E9" s="209">
        <f t="shared" ref="E9:E13" si="3">SUM(F9:G9)</f>
        <v>400</v>
      </c>
      <c r="F9" s="208"/>
      <c r="G9" s="208">
        <v>400</v>
      </c>
      <c r="H9" s="177"/>
    </row>
    <row r="10" spans="1:8" ht="24.75" customHeight="1">
      <c r="A10" s="29">
        <v>20113</v>
      </c>
      <c r="B10" s="29" t="s">
        <v>42</v>
      </c>
      <c r="C10" s="58"/>
      <c r="D10" s="148">
        <f>SUM(D11)</f>
        <v>30.19</v>
      </c>
      <c r="E10" s="149">
        <f t="shared" si="3"/>
        <v>30.19</v>
      </c>
      <c r="F10" s="148"/>
      <c r="G10" s="148">
        <f>SUM(G11)</f>
        <v>30.19</v>
      </c>
      <c r="H10" s="148"/>
    </row>
    <row r="11" spans="1:8" ht="24.75" customHeight="1">
      <c r="A11" s="29">
        <v>2011308</v>
      </c>
      <c r="B11" s="29" t="s">
        <v>43</v>
      </c>
      <c r="C11" s="58"/>
      <c r="D11" s="148">
        <v>30.19</v>
      </c>
      <c r="E11" s="149">
        <f t="shared" si="3"/>
        <v>30.19</v>
      </c>
      <c r="F11" s="149"/>
      <c r="G11" s="149">
        <v>30.19</v>
      </c>
      <c r="H11" s="149"/>
    </row>
    <row r="12" spans="1:8" ht="24.75" customHeight="1">
      <c r="A12" s="29">
        <v>20132</v>
      </c>
      <c r="B12" s="29" t="s">
        <v>276</v>
      </c>
      <c r="C12" s="58"/>
      <c r="D12" s="148">
        <f>SUM(D13)</f>
        <v>0.31</v>
      </c>
      <c r="E12" s="149">
        <f t="shared" si="3"/>
        <v>0.31</v>
      </c>
      <c r="F12" s="149">
        <f>F13</f>
        <v>0.31</v>
      </c>
      <c r="G12" s="148"/>
      <c r="H12" s="149"/>
    </row>
    <row r="13" spans="1:8" ht="24.75" customHeight="1">
      <c r="A13" s="29">
        <v>2013299</v>
      </c>
      <c r="B13" s="29" t="s">
        <v>278</v>
      </c>
      <c r="C13" s="58"/>
      <c r="D13" s="148">
        <v>0.31</v>
      </c>
      <c r="E13" s="149">
        <f t="shared" si="3"/>
        <v>0.31</v>
      </c>
      <c r="F13" s="149">
        <v>0.31</v>
      </c>
      <c r="G13" s="149"/>
      <c r="H13" s="149"/>
    </row>
    <row r="14" spans="1:8" s="50" customFormat="1" ht="24.75" customHeight="1">
      <c r="A14" s="57" t="s">
        <v>44</v>
      </c>
      <c r="B14" s="57" t="s">
        <v>45</v>
      </c>
      <c r="C14" s="56"/>
      <c r="D14" s="175">
        <f t="shared" ref="D14:F15" si="4">SUM(D15)</f>
        <v>12.32</v>
      </c>
      <c r="E14" s="175">
        <f t="shared" si="4"/>
        <v>12.32</v>
      </c>
      <c r="F14" s="175">
        <f t="shared" si="4"/>
        <v>12.32</v>
      </c>
      <c r="G14" s="175"/>
      <c r="H14" s="176"/>
    </row>
    <row r="15" spans="1:8" ht="24.75" customHeight="1">
      <c r="A15" s="29" t="s">
        <v>46</v>
      </c>
      <c r="B15" s="29" t="s">
        <v>47</v>
      </c>
      <c r="C15" s="58"/>
      <c r="D15" s="148">
        <f t="shared" si="4"/>
        <v>12.32</v>
      </c>
      <c r="E15" s="148">
        <f t="shared" si="4"/>
        <v>12.32</v>
      </c>
      <c r="F15" s="148">
        <f t="shared" si="4"/>
        <v>12.32</v>
      </c>
      <c r="G15" s="148"/>
      <c r="H15" s="149"/>
    </row>
    <row r="16" spans="1:8" ht="24.75" customHeight="1">
      <c r="A16" s="29" t="s">
        <v>48</v>
      </c>
      <c r="B16" s="29" t="s">
        <v>49</v>
      </c>
      <c r="C16" s="58"/>
      <c r="D16" s="148">
        <v>12.32</v>
      </c>
      <c r="E16" s="149">
        <f>SUM(F16:G16)</f>
        <v>12.32</v>
      </c>
      <c r="F16" s="149">
        <v>12.32</v>
      </c>
      <c r="G16" s="149"/>
      <c r="H16" s="149"/>
    </row>
    <row r="17" spans="1:8" s="50" customFormat="1" ht="24.75" customHeight="1">
      <c r="A17" s="57" t="s">
        <v>50</v>
      </c>
      <c r="B17" s="57" t="s">
        <v>51</v>
      </c>
      <c r="C17" s="56"/>
      <c r="D17" s="175">
        <f>SUM(D18,D22,D24)</f>
        <v>826.6099999999999</v>
      </c>
      <c r="E17" s="175">
        <f>SUM(E18,E22,E24)</f>
        <v>826.6099999999999</v>
      </c>
      <c r="F17" s="175">
        <f>SUM(F18,F22,F24)</f>
        <v>826.6099999999999</v>
      </c>
      <c r="G17" s="175"/>
      <c r="H17" s="176"/>
    </row>
    <row r="18" spans="1:8" ht="24.75" customHeight="1">
      <c r="A18" s="29" t="s">
        <v>52</v>
      </c>
      <c r="B18" s="29" t="s">
        <v>53</v>
      </c>
      <c r="C18" s="58"/>
      <c r="D18" s="148">
        <f>SUM(D19:D21)</f>
        <v>715.96999999999991</v>
      </c>
      <c r="E18" s="148">
        <f>SUM(E19:E21)</f>
        <v>715.96999999999991</v>
      </c>
      <c r="F18" s="148">
        <f>SUM(F19:F21)</f>
        <v>715.96999999999991</v>
      </c>
      <c r="G18" s="148"/>
      <c r="H18" s="149"/>
    </row>
    <row r="19" spans="1:8" ht="24.75" customHeight="1">
      <c r="A19" s="29">
        <v>2080505</v>
      </c>
      <c r="B19" s="29" t="s">
        <v>54</v>
      </c>
      <c r="C19" s="58"/>
      <c r="D19" s="148">
        <v>354.39</v>
      </c>
      <c r="E19" s="149">
        <f t="shared" ref="E19:E25" si="5">SUM(F19:G19)</f>
        <v>354.39</v>
      </c>
      <c r="F19" s="149">
        <f>D19</f>
        <v>354.39</v>
      </c>
      <c r="G19" s="149"/>
      <c r="H19" s="149"/>
    </row>
    <row r="20" spans="1:8" ht="24.75" customHeight="1">
      <c r="A20" s="29">
        <v>2080506</v>
      </c>
      <c r="B20" s="29" t="s">
        <v>55</v>
      </c>
      <c r="C20" s="58"/>
      <c r="D20" s="212">
        <v>177.2</v>
      </c>
      <c r="E20" s="213">
        <f t="shared" si="5"/>
        <v>177.2</v>
      </c>
      <c r="F20" s="213">
        <f t="shared" ref="F20:F21" si="6">D20</f>
        <v>177.2</v>
      </c>
      <c r="G20" s="149"/>
      <c r="H20" s="149"/>
    </row>
    <row r="21" spans="1:8" ht="24.75" customHeight="1">
      <c r="A21" s="29">
        <v>2080599</v>
      </c>
      <c r="B21" s="29" t="s">
        <v>56</v>
      </c>
      <c r="C21" s="58"/>
      <c r="D21" s="148">
        <v>184.38</v>
      </c>
      <c r="E21" s="149">
        <f t="shared" si="5"/>
        <v>184.38</v>
      </c>
      <c r="F21" s="149">
        <f t="shared" si="6"/>
        <v>184.38</v>
      </c>
      <c r="G21" s="149"/>
      <c r="H21" s="149"/>
    </row>
    <row r="22" spans="1:8" ht="24.75" customHeight="1">
      <c r="A22" s="29" t="s">
        <v>57</v>
      </c>
      <c r="B22" s="29" t="s">
        <v>58</v>
      </c>
      <c r="C22" s="58"/>
      <c r="D22" s="148">
        <f>SUM(D23)</f>
        <v>81.84</v>
      </c>
      <c r="E22" s="148">
        <f>SUM(E23)</f>
        <v>81.84</v>
      </c>
      <c r="F22" s="148">
        <f>SUM(F23)</f>
        <v>81.84</v>
      </c>
      <c r="G22" s="148"/>
      <c r="H22" s="149"/>
    </row>
    <row r="23" spans="1:8" ht="24.75" customHeight="1">
      <c r="A23" s="29" t="s">
        <v>59</v>
      </c>
      <c r="B23" s="29" t="s">
        <v>60</v>
      </c>
      <c r="C23" s="58"/>
      <c r="D23" s="148">
        <v>81.84</v>
      </c>
      <c r="E23" s="149">
        <f t="shared" si="5"/>
        <v>81.84</v>
      </c>
      <c r="F23" s="149">
        <f>D23</f>
        <v>81.84</v>
      </c>
      <c r="G23" s="149"/>
      <c r="H23" s="149"/>
    </row>
    <row r="24" spans="1:8" ht="24.75" customHeight="1">
      <c r="A24" s="29" t="s">
        <v>61</v>
      </c>
      <c r="B24" s="29" t="s">
        <v>62</v>
      </c>
      <c r="C24" s="58"/>
      <c r="D24" s="212">
        <f>SUM(D25)</f>
        <v>28.8</v>
      </c>
      <c r="E24" s="212">
        <f>SUM(E25)</f>
        <v>28.8</v>
      </c>
      <c r="F24" s="212">
        <f>SUM(F25)</f>
        <v>28.8</v>
      </c>
      <c r="G24" s="148"/>
      <c r="H24" s="149"/>
    </row>
    <row r="25" spans="1:8" ht="24.75" customHeight="1">
      <c r="A25" s="29" t="s">
        <v>63</v>
      </c>
      <c r="B25" s="29" t="s">
        <v>64</v>
      </c>
      <c r="C25" s="58"/>
      <c r="D25" s="212">
        <v>28.8</v>
      </c>
      <c r="E25" s="213">
        <f t="shared" si="5"/>
        <v>28.8</v>
      </c>
      <c r="F25" s="213">
        <f>D25</f>
        <v>28.8</v>
      </c>
      <c r="G25" s="149"/>
      <c r="H25" s="149"/>
    </row>
    <row r="26" spans="1:8" s="50" customFormat="1" ht="24.75" customHeight="1">
      <c r="A26" s="57" t="s">
        <v>65</v>
      </c>
      <c r="B26" s="57" t="s">
        <v>66</v>
      </c>
      <c r="C26" s="56"/>
      <c r="D26" s="175">
        <f>SUM(D27,D29)</f>
        <v>375.15999999999997</v>
      </c>
      <c r="E26" s="175">
        <f t="shared" ref="E26:G26" si="7">SUM(E27,E29)</f>
        <v>375.15999999999997</v>
      </c>
      <c r="F26" s="175">
        <f t="shared" si="7"/>
        <v>325.15999999999997</v>
      </c>
      <c r="G26" s="216">
        <f t="shared" si="7"/>
        <v>50</v>
      </c>
      <c r="H26" s="176"/>
    </row>
    <row r="27" spans="1:8" ht="24.75" customHeight="1">
      <c r="A27" s="151">
        <v>21004</v>
      </c>
      <c r="B27" s="151" t="s">
        <v>280</v>
      </c>
      <c r="C27" s="147"/>
      <c r="D27" s="208">
        <f>D28</f>
        <v>50</v>
      </c>
      <c r="E27" s="208">
        <f>SUM(F27:G27)</f>
        <v>50</v>
      </c>
      <c r="F27" s="208"/>
      <c r="G27" s="208">
        <f t="shared" ref="G27" si="8">G28</f>
        <v>50</v>
      </c>
      <c r="H27" s="178"/>
    </row>
    <row r="28" spans="1:8" ht="24.75" customHeight="1">
      <c r="A28" s="151">
        <v>2100499</v>
      </c>
      <c r="B28" s="151" t="s">
        <v>282</v>
      </c>
      <c r="C28" s="147"/>
      <c r="D28" s="208">
        <v>50</v>
      </c>
      <c r="E28" s="208">
        <f>SUM(F28:G28)</f>
        <v>50</v>
      </c>
      <c r="F28" s="208"/>
      <c r="G28" s="208">
        <v>50</v>
      </c>
      <c r="H28" s="178"/>
    </row>
    <row r="29" spans="1:8" ht="24.75" customHeight="1">
      <c r="A29" s="29">
        <v>21011</v>
      </c>
      <c r="B29" s="29" t="s">
        <v>67</v>
      </c>
      <c r="C29" s="58"/>
      <c r="D29" s="148">
        <f>SUM(D30:D31)</f>
        <v>325.15999999999997</v>
      </c>
      <c r="E29" s="148">
        <f>SUM(E30:E31)</f>
        <v>325.15999999999997</v>
      </c>
      <c r="F29" s="148">
        <f>SUM(F30:F31)</f>
        <v>325.15999999999997</v>
      </c>
      <c r="G29" s="148"/>
      <c r="H29" s="149"/>
    </row>
    <row r="30" spans="1:8" ht="24.75" customHeight="1">
      <c r="A30" s="29">
        <v>2101101</v>
      </c>
      <c r="B30" s="29" t="s">
        <v>68</v>
      </c>
      <c r="C30" s="58"/>
      <c r="D30" s="212">
        <v>82.1</v>
      </c>
      <c r="E30" s="213">
        <f>SUM(F30:G30)</f>
        <v>82.1</v>
      </c>
      <c r="F30" s="213">
        <f>D30</f>
        <v>82.1</v>
      </c>
      <c r="G30" s="149"/>
      <c r="H30" s="149"/>
    </row>
    <row r="31" spans="1:8" ht="24.75" customHeight="1">
      <c r="A31" s="29">
        <v>2101102</v>
      </c>
      <c r="B31" s="29" t="s">
        <v>69</v>
      </c>
      <c r="C31" s="58"/>
      <c r="D31" s="148">
        <v>243.06</v>
      </c>
      <c r="E31" s="149">
        <f>SUM(F31:G31)</f>
        <v>243.06</v>
      </c>
      <c r="F31" s="149">
        <f>D31</f>
        <v>243.06</v>
      </c>
      <c r="G31" s="149"/>
      <c r="H31" s="149"/>
    </row>
    <row r="32" spans="1:8" s="50" customFormat="1" ht="24.75" customHeight="1">
      <c r="A32" s="57">
        <v>211</v>
      </c>
      <c r="B32" s="57" t="s">
        <v>70</v>
      </c>
      <c r="C32" s="56"/>
      <c r="D32" s="216">
        <f>SUM(D33)</f>
        <v>312</v>
      </c>
      <c r="E32" s="215">
        <f>SUM(E33)</f>
        <v>312</v>
      </c>
      <c r="F32" s="215"/>
      <c r="G32" s="215">
        <f t="shared" ref="G32" si="9">SUM(G33)</f>
        <v>312</v>
      </c>
      <c r="H32" s="176"/>
    </row>
    <row r="33" spans="1:8" ht="24.75" customHeight="1">
      <c r="A33" s="29">
        <v>21111</v>
      </c>
      <c r="B33" s="29" t="s">
        <v>284</v>
      </c>
      <c r="C33" s="58"/>
      <c r="D33" s="214">
        <f>SUM(D34:D34)</f>
        <v>312</v>
      </c>
      <c r="E33" s="209">
        <f>SUM(F33:G33)</f>
        <v>312</v>
      </c>
      <c r="F33" s="214"/>
      <c r="G33" s="214">
        <f>SUM(G34)</f>
        <v>312</v>
      </c>
      <c r="H33" s="149"/>
    </row>
    <row r="34" spans="1:8" ht="24.75" customHeight="1">
      <c r="A34" s="29">
        <v>2111103</v>
      </c>
      <c r="B34" s="29" t="s">
        <v>286</v>
      </c>
      <c r="C34" s="58"/>
      <c r="D34" s="214">
        <v>312</v>
      </c>
      <c r="E34" s="209">
        <f>SUM(F34:G34)</f>
        <v>312</v>
      </c>
      <c r="F34" s="209"/>
      <c r="G34" s="209">
        <v>312</v>
      </c>
      <c r="H34" s="149"/>
    </row>
    <row r="35" spans="1:8" s="50" customFormat="1" ht="24.75" customHeight="1">
      <c r="A35" s="57" t="s">
        <v>76</v>
      </c>
      <c r="B35" s="57" t="s">
        <v>77</v>
      </c>
      <c r="C35" s="56">
        <f t="shared" ref="C35:G35" si="10">SUM(C36,C42,C44,C47)</f>
        <v>1649.3600000000001</v>
      </c>
      <c r="D35" s="56">
        <f t="shared" si="10"/>
        <v>35963.919999999998</v>
      </c>
      <c r="E35" s="56">
        <f t="shared" si="10"/>
        <v>35553.47</v>
      </c>
      <c r="F35" s="56">
        <f t="shared" si="10"/>
        <v>5116.78</v>
      </c>
      <c r="G35" s="56">
        <f t="shared" si="10"/>
        <v>30436.689999999995</v>
      </c>
      <c r="H35" s="56">
        <f>SUM(H36,H42,H44,H47)</f>
        <v>2059.8100000000031</v>
      </c>
    </row>
    <row r="36" spans="1:8" ht="24.75" customHeight="1">
      <c r="A36" s="29" t="s">
        <v>78</v>
      </c>
      <c r="B36" s="29" t="s">
        <v>79</v>
      </c>
      <c r="C36" s="58">
        <f>SUM(C37:C41)</f>
        <v>296.96999999999997</v>
      </c>
      <c r="D36" s="58">
        <f t="shared" ref="D36:H36" si="11">SUM(D37:D41)</f>
        <v>11618.21</v>
      </c>
      <c r="E36" s="232">
        <f t="shared" si="11"/>
        <v>11348.1</v>
      </c>
      <c r="F36" s="58">
        <f t="shared" si="11"/>
        <v>5116.78</v>
      </c>
      <c r="G36" s="58">
        <f t="shared" si="11"/>
        <v>6231.32</v>
      </c>
      <c r="H36" s="58">
        <f t="shared" si="11"/>
        <v>567.07999999999993</v>
      </c>
    </row>
    <row r="37" spans="1:8" ht="24.75" customHeight="1">
      <c r="A37" s="29" t="s">
        <v>80</v>
      </c>
      <c r="B37" s="29" t="s">
        <v>81</v>
      </c>
      <c r="C37" s="58"/>
      <c r="D37" s="148">
        <v>1677.62</v>
      </c>
      <c r="E37" s="149">
        <f t="shared" ref="E37:E48" si="12">SUM(F37:G37)</f>
        <v>1677.62</v>
      </c>
      <c r="F37" s="149">
        <f>D37</f>
        <v>1677.62</v>
      </c>
      <c r="G37" s="149"/>
      <c r="H37" s="149"/>
    </row>
    <row r="38" spans="1:8" ht="24.75" customHeight="1">
      <c r="A38" s="29">
        <v>2140104</v>
      </c>
      <c r="B38" s="29" t="s">
        <v>82</v>
      </c>
      <c r="C38" s="58"/>
      <c r="D38" s="214">
        <v>2892</v>
      </c>
      <c r="E38" s="209">
        <f t="shared" si="12"/>
        <v>2892</v>
      </c>
      <c r="F38" s="209"/>
      <c r="G38" s="209">
        <f>D38</f>
        <v>2892</v>
      </c>
      <c r="H38" s="149"/>
    </row>
    <row r="39" spans="1:8" ht="24.75" customHeight="1">
      <c r="A39" s="29" t="s">
        <v>83</v>
      </c>
      <c r="B39" s="29" t="s">
        <v>84</v>
      </c>
      <c r="C39" s="58">
        <v>291.01</v>
      </c>
      <c r="D39" s="58">
        <v>5166.93</v>
      </c>
      <c r="E39" s="223">
        <f t="shared" si="12"/>
        <v>4890.8600000000006</v>
      </c>
      <c r="F39" s="223">
        <v>3040.44</v>
      </c>
      <c r="G39" s="223">
        <v>1850.42</v>
      </c>
      <c r="H39" s="149">
        <f t="shared" ref="H39:H46" si="13">C39+D39-E39</f>
        <v>567.07999999999993</v>
      </c>
    </row>
    <row r="40" spans="1:8" ht="24.75" customHeight="1">
      <c r="A40" s="29">
        <v>2140112</v>
      </c>
      <c r="B40" s="145" t="s">
        <v>275</v>
      </c>
      <c r="C40" s="147"/>
      <c r="D40" s="177">
        <v>202.59</v>
      </c>
      <c r="E40" s="149">
        <f t="shared" si="12"/>
        <v>202.59</v>
      </c>
      <c r="F40" s="178">
        <v>202.59</v>
      </c>
      <c r="G40" s="178"/>
      <c r="H40" s="178"/>
    </row>
    <row r="41" spans="1:8" ht="24.75" customHeight="1">
      <c r="A41" s="29" t="s">
        <v>85</v>
      </c>
      <c r="B41" s="29" t="s">
        <v>86</v>
      </c>
      <c r="C41" s="58">
        <v>5.96</v>
      </c>
      <c r="D41" s="58">
        <v>1679.07</v>
      </c>
      <c r="E41" s="223">
        <f t="shared" si="12"/>
        <v>1685.0300000000002</v>
      </c>
      <c r="F41" s="223">
        <v>196.13</v>
      </c>
      <c r="G41" s="223">
        <v>1488.9</v>
      </c>
      <c r="H41" s="149"/>
    </row>
    <row r="42" spans="1:8" ht="24.75" customHeight="1">
      <c r="A42" s="29" t="s">
        <v>87</v>
      </c>
      <c r="B42" s="57" t="s">
        <v>88</v>
      </c>
      <c r="C42" s="58"/>
      <c r="D42" s="148">
        <f>SUM(D43)</f>
        <v>470.92</v>
      </c>
      <c r="E42" s="148">
        <f>SUM(E43)</f>
        <v>470.92</v>
      </c>
      <c r="F42" s="148"/>
      <c r="G42" s="148">
        <f>SUM(G43)</f>
        <v>470.92</v>
      </c>
      <c r="H42" s="149"/>
    </row>
    <row r="43" spans="1:8" ht="24.75" customHeight="1">
      <c r="A43" s="29">
        <v>2140499</v>
      </c>
      <c r="B43" s="29" t="s">
        <v>89</v>
      </c>
      <c r="C43" s="58"/>
      <c r="D43" s="148">
        <v>470.92</v>
      </c>
      <c r="E43" s="149">
        <f t="shared" si="12"/>
        <v>470.92</v>
      </c>
      <c r="F43" s="149"/>
      <c r="G43" s="149">
        <v>470.92</v>
      </c>
      <c r="H43" s="149"/>
    </row>
    <row r="44" spans="1:8" ht="24.75" customHeight="1">
      <c r="A44" s="29" t="s">
        <v>90</v>
      </c>
      <c r="B44" s="57" t="s">
        <v>91</v>
      </c>
      <c r="C44" s="58">
        <f>SUM(C45:C46)</f>
        <v>1352.39</v>
      </c>
      <c r="D44" s="58">
        <f>SUM(D45:D46)</f>
        <v>23839.79</v>
      </c>
      <c r="E44" s="58">
        <f>SUM(E45:E46)</f>
        <v>23699.449999999997</v>
      </c>
      <c r="F44" s="58"/>
      <c r="G44" s="58">
        <f>SUM(G45:G46)</f>
        <v>23699.449999999997</v>
      </c>
      <c r="H44" s="223">
        <f t="shared" si="13"/>
        <v>1492.7300000000032</v>
      </c>
    </row>
    <row r="45" spans="1:8" ht="24.75" customHeight="1">
      <c r="A45" s="29">
        <v>2140601</v>
      </c>
      <c r="B45" s="186" t="s">
        <v>92</v>
      </c>
      <c r="C45" s="58"/>
      <c r="D45" s="58">
        <v>20777.87</v>
      </c>
      <c r="E45" s="223">
        <f t="shared" si="12"/>
        <v>20212.96</v>
      </c>
      <c r="F45" s="223"/>
      <c r="G45" s="223">
        <v>20212.96</v>
      </c>
      <c r="H45" s="223">
        <f t="shared" si="13"/>
        <v>564.90999999999985</v>
      </c>
    </row>
    <row r="46" spans="1:8" ht="24.75" customHeight="1">
      <c r="A46" s="29" t="s">
        <v>93</v>
      </c>
      <c r="B46" s="29" t="s">
        <v>94</v>
      </c>
      <c r="C46" s="58">
        <v>1352.39</v>
      </c>
      <c r="D46" s="58">
        <v>3061.92</v>
      </c>
      <c r="E46" s="223">
        <f t="shared" si="12"/>
        <v>3486.49</v>
      </c>
      <c r="F46" s="223"/>
      <c r="G46" s="223">
        <v>3486.49</v>
      </c>
      <c r="H46" s="149">
        <f t="shared" si="13"/>
        <v>927.82000000000062</v>
      </c>
    </row>
    <row r="47" spans="1:8" ht="24.75" customHeight="1">
      <c r="A47" s="151">
        <v>21499</v>
      </c>
      <c r="B47" s="151" t="s">
        <v>288</v>
      </c>
      <c r="C47" s="147"/>
      <c r="D47" s="208">
        <f t="shared" ref="D47" si="14">D48</f>
        <v>35</v>
      </c>
      <c r="E47" s="209">
        <f t="shared" si="12"/>
        <v>35</v>
      </c>
      <c r="F47" s="208"/>
      <c r="G47" s="208">
        <f t="shared" ref="G47" si="15">G48</f>
        <v>35</v>
      </c>
      <c r="H47" s="147"/>
    </row>
    <row r="48" spans="1:8" ht="24.75" customHeight="1">
      <c r="A48" s="151">
        <v>2149999</v>
      </c>
      <c r="B48" s="151" t="s">
        <v>290</v>
      </c>
      <c r="C48" s="147"/>
      <c r="D48" s="208">
        <v>35</v>
      </c>
      <c r="E48" s="209">
        <f t="shared" si="12"/>
        <v>35</v>
      </c>
      <c r="F48" s="217"/>
      <c r="G48" s="217">
        <v>35</v>
      </c>
      <c r="H48" s="178"/>
    </row>
    <row r="49" spans="1:8" s="50" customFormat="1" ht="24.75" customHeight="1">
      <c r="A49" s="57" t="s">
        <v>95</v>
      </c>
      <c r="B49" s="57" t="s">
        <v>96</v>
      </c>
      <c r="C49" s="60"/>
      <c r="D49" s="164">
        <f t="shared" ref="D49:F50" si="16">SUM(D50)</f>
        <v>265.86</v>
      </c>
      <c r="E49" s="164">
        <f t="shared" si="16"/>
        <v>265.86</v>
      </c>
      <c r="F49" s="164">
        <f t="shared" si="16"/>
        <v>265.86</v>
      </c>
      <c r="G49" s="164"/>
      <c r="H49" s="176"/>
    </row>
    <row r="50" spans="1:8" ht="24.75" customHeight="1">
      <c r="A50" s="29" t="s">
        <v>97</v>
      </c>
      <c r="B50" s="57" t="s">
        <v>98</v>
      </c>
      <c r="C50" s="61"/>
      <c r="D50" s="170">
        <f t="shared" si="16"/>
        <v>265.86</v>
      </c>
      <c r="E50" s="170">
        <f t="shared" si="16"/>
        <v>265.86</v>
      </c>
      <c r="F50" s="170">
        <f t="shared" si="16"/>
        <v>265.86</v>
      </c>
      <c r="G50" s="170"/>
      <c r="H50" s="149"/>
    </row>
    <row r="51" spans="1:8" ht="24.75" customHeight="1">
      <c r="A51" s="29" t="s">
        <v>99</v>
      </c>
      <c r="B51" s="29" t="s">
        <v>100</v>
      </c>
      <c r="C51" s="61"/>
      <c r="D51" s="170">
        <v>265.86</v>
      </c>
      <c r="E51" s="149">
        <f>SUM(F51:G51)</f>
        <v>265.86</v>
      </c>
      <c r="F51" s="149">
        <f>D51</f>
        <v>265.86</v>
      </c>
      <c r="G51" s="149"/>
      <c r="H51" s="149"/>
    </row>
    <row r="52" spans="1:8" s="51" customFormat="1" ht="21" customHeight="1">
      <c r="A52" s="269" t="s">
        <v>127</v>
      </c>
      <c r="B52" s="269"/>
      <c r="C52" s="269"/>
      <c r="D52" s="269"/>
      <c r="E52" s="269"/>
      <c r="F52" s="269"/>
      <c r="G52" s="269"/>
      <c r="H52" s="269"/>
    </row>
    <row r="53" spans="1:8" ht="21" customHeight="1">
      <c r="A53" s="62" t="s">
        <v>110</v>
      </c>
      <c r="B53" s="63"/>
      <c r="C53" s="63"/>
      <c r="D53" s="179"/>
      <c r="E53" s="180"/>
      <c r="F53" s="180"/>
      <c r="G53" s="180"/>
      <c r="H53" s="181"/>
    </row>
    <row r="54" spans="1:8" ht="21" customHeight="1">
      <c r="A54" s="33"/>
      <c r="B54" s="63"/>
      <c r="C54" s="63"/>
      <c r="D54" s="179"/>
      <c r="E54" s="180"/>
      <c r="F54" s="180"/>
      <c r="G54" s="180"/>
      <c r="H54" s="181"/>
    </row>
    <row r="55" spans="1:8" ht="21" customHeight="1">
      <c r="A55" s="33"/>
      <c r="B55" s="63"/>
      <c r="C55" s="63"/>
      <c r="D55" s="179"/>
      <c r="E55" s="180"/>
      <c r="F55" s="180"/>
      <c r="G55" s="180"/>
      <c r="H55" s="181"/>
    </row>
    <row r="56" spans="1:8" ht="21" customHeight="1">
      <c r="A56" s="33"/>
      <c r="B56" s="63"/>
      <c r="C56" s="63"/>
      <c r="D56" s="179"/>
      <c r="E56" s="180"/>
      <c r="F56" s="180"/>
      <c r="G56" s="180"/>
      <c r="H56" s="181"/>
    </row>
    <row r="57" spans="1:8" ht="21" customHeight="1">
      <c r="A57" s="33"/>
      <c r="B57" s="63"/>
      <c r="C57" s="63"/>
      <c r="D57" s="179"/>
      <c r="E57" s="180"/>
      <c r="F57" s="180"/>
      <c r="G57" s="180"/>
      <c r="H57" s="181"/>
    </row>
    <row r="58" spans="1:8" ht="21" customHeight="1">
      <c r="A58" s="33"/>
      <c r="B58" s="63"/>
      <c r="C58" s="63"/>
      <c r="D58" s="179"/>
      <c r="E58" s="180"/>
      <c r="F58" s="180"/>
      <c r="G58" s="180"/>
      <c r="H58" s="181"/>
    </row>
    <row r="59" spans="1:8" ht="21" customHeight="1">
      <c r="A59" s="33"/>
      <c r="B59" s="63"/>
      <c r="C59" s="63"/>
      <c r="D59" s="179"/>
      <c r="E59" s="180"/>
      <c r="F59" s="180"/>
      <c r="G59" s="180"/>
      <c r="H59" s="181"/>
    </row>
    <row r="60" spans="1:8" ht="21" customHeight="1">
      <c r="A60" s="33"/>
      <c r="B60" s="63"/>
      <c r="C60" s="63"/>
      <c r="D60" s="179"/>
      <c r="E60" s="180"/>
      <c r="F60" s="180"/>
      <c r="G60" s="180"/>
      <c r="H60" s="181"/>
    </row>
    <row r="61" spans="1:8" ht="21" customHeight="1">
      <c r="A61" s="33"/>
      <c r="B61" s="63"/>
      <c r="C61" s="63"/>
      <c r="D61" s="179"/>
      <c r="E61" s="180"/>
      <c r="F61" s="180"/>
      <c r="G61" s="180"/>
      <c r="H61" s="181"/>
    </row>
    <row r="62" spans="1:8" ht="21" customHeight="1">
      <c r="A62" s="33"/>
      <c r="B62" s="63"/>
      <c r="C62" s="63"/>
      <c r="D62" s="179"/>
      <c r="E62" s="180"/>
      <c r="F62" s="180"/>
      <c r="G62" s="180"/>
      <c r="H62" s="181"/>
    </row>
    <row r="63" spans="1:8" ht="21" customHeight="1">
      <c r="A63" s="33"/>
      <c r="B63" s="63"/>
      <c r="C63" s="63"/>
      <c r="D63" s="179"/>
      <c r="E63" s="180"/>
      <c r="F63" s="180"/>
      <c r="G63" s="180"/>
      <c r="H63" s="181"/>
    </row>
    <row r="64" spans="1:8" ht="21" customHeight="1">
      <c r="A64" s="64"/>
      <c r="B64" s="65"/>
      <c r="C64" s="65"/>
      <c r="D64" s="182"/>
      <c r="E64" s="182"/>
      <c r="F64" s="182"/>
      <c r="G64" s="182"/>
      <c r="H64" s="183"/>
    </row>
    <row r="65" spans="1:8" ht="21" customHeight="1">
      <c r="A65" s="64"/>
      <c r="B65" s="65"/>
      <c r="C65" s="65"/>
      <c r="D65" s="182"/>
      <c r="E65" s="182"/>
      <c r="F65" s="182"/>
      <c r="G65" s="182"/>
      <c r="H65" s="183"/>
    </row>
    <row r="66" spans="1:8" ht="21" customHeight="1">
      <c r="A66" s="64"/>
      <c r="B66" s="65"/>
      <c r="C66" s="65"/>
      <c r="D66" s="182"/>
      <c r="E66" s="182"/>
      <c r="F66" s="182"/>
      <c r="G66" s="182"/>
      <c r="H66" s="183"/>
    </row>
    <row r="67" spans="1:8" ht="21" customHeight="1">
      <c r="A67" s="64"/>
      <c r="B67" s="65"/>
      <c r="C67" s="65"/>
      <c r="D67" s="182"/>
      <c r="E67" s="182"/>
      <c r="F67" s="182"/>
      <c r="G67" s="182"/>
      <c r="H67" s="183"/>
    </row>
    <row r="68" spans="1:8" ht="21" customHeight="1">
      <c r="A68" s="64"/>
      <c r="B68" s="65"/>
      <c r="C68" s="65"/>
      <c r="D68" s="182"/>
      <c r="E68" s="182"/>
      <c r="F68" s="182"/>
      <c r="G68" s="182"/>
      <c r="H68" s="183"/>
    </row>
    <row r="69" spans="1:8">
      <c r="A69" s="64"/>
      <c r="B69" s="65"/>
      <c r="C69" s="65"/>
      <c r="D69" s="182"/>
      <c r="E69" s="182"/>
      <c r="F69" s="182"/>
      <c r="G69" s="182"/>
      <c r="H69" s="183"/>
    </row>
    <row r="70" spans="1:8">
      <c r="A70" s="64"/>
      <c r="B70" s="65"/>
      <c r="C70" s="65"/>
      <c r="D70" s="182"/>
      <c r="E70" s="182"/>
      <c r="F70" s="182"/>
      <c r="G70" s="182"/>
      <c r="H70" s="183"/>
    </row>
    <row r="71" spans="1:8">
      <c r="A71" s="64"/>
      <c r="B71" s="65"/>
      <c r="C71" s="65"/>
      <c r="D71" s="182"/>
      <c r="E71" s="182"/>
      <c r="F71" s="182"/>
      <c r="G71" s="182"/>
      <c r="H71" s="183"/>
    </row>
    <row r="72" spans="1:8">
      <c r="A72" s="64"/>
      <c r="B72" s="65"/>
      <c r="C72" s="65"/>
      <c r="D72" s="182"/>
      <c r="E72" s="182"/>
      <c r="F72" s="182"/>
      <c r="G72" s="182"/>
      <c r="H72" s="183"/>
    </row>
    <row r="73" spans="1:8">
      <c r="A73" s="64"/>
      <c r="B73" s="65"/>
      <c r="C73" s="65"/>
      <c r="D73" s="182"/>
      <c r="E73" s="182"/>
      <c r="F73" s="182"/>
      <c r="G73" s="182"/>
      <c r="H73" s="183"/>
    </row>
    <row r="74" spans="1:8">
      <c r="A74" s="64"/>
      <c r="B74" s="65"/>
      <c r="C74" s="65"/>
      <c r="D74" s="182"/>
      <c r="E74" s="182"/>
      <c r="F74" s="182"/>
      <c r="G74" s="182"/>
      <c r="H74" s="183"/>
    </row>
    <row r="75" spans="1:8">
      <c r="A75" s="64"/>
      <c r="B75" s="65"/>
      <c r="C75" s="65"/>
      <c r="D75" s="182"/>
      <c r="E75" s="182"/>
      <c r="F75" s="182"/>
      <c r="G75" s="182"/>
      <c r="H75" s="183"/>
    </row>
    <row r="76" spans="1:8">
      <c r="A76" s="64"/>
      <c r="B76" s="65"/>
      <c r="C76" s="65"/>
      <c r="D76" s="182"/>
      <c r="E76" s="182"/>
      <c r="F76" s="182"/>
      <c r="G76" s="182"/>
      <c r="H76" s="183"/>
    </row>
    <row r="77" spans="1:8">
      <c r="A77" s="64"/>
      <c r="B77" s="65"/>
      <c r="C77" s="65"/>
      <c r="D77" s="182"/>
      <c r="E77" s="182"/>
      <c r="F77" s="182"/>
      <c r="G77" s="182"/>
      <c r="H77" s="183"/>
    </row>
    <row r="78" spans="1:8">
      <c r="A78" s="64"/>
      <c r="B78" s="65"/>
      <c r="C78" s="65"/>
      <c r="D78" s="182"/>
      <c r="E78" s="182"/>
      <c r="F78" s="182"/>
      <c r="G78" s="182"/>
      <c r="H78" s="183"/>
    </row>
    <row r="79" spans="1:8">
      <c r="A79" s="64"/>
      <c r="B79" s="65"/>
      <c r="C79" s="65"/>
      <c r="D79" s="182"/>
      <c r="E79" s="182"/>
      <c r="F79" s="182"/>
      <c r="G79" s="182"/>
      <c r="H79" s="183"/>
    </row>
    <row r="80" spans="1:8">
      <c r="A80" s="64"/>
      <c r="B80" s="65"/>
      <c r="C80" s="65"/>
      <c r="D80" s="182"/>
      <c r="E80" s="182"/>
      <c r="F80" s="182"/>
      <c r="G80" s="182"/>
      <c r="H80" s="183"/>
    </row>
    <row r="81" spans="1:8">
      <c r="A81" s="64"/>
      <c r="B81" s="65"/>
      <c r="C81" s="65"/>
      <c r="D81" s="182"/>
      <c r="E81" s="182"/>
      <c r="F81" s="182"/>
      <c r="G81" s="182"/>
      <c r="H81" s="183"/>
    </row>
    <row r="82" spans="1:8">
      <c r="A82" s="64"/>
      <c r="B82" s="65"/>
      <c r="C82" s="65"/>
      <c r="D82" s="182"/>
      <c r="E82" s="182"/>
      <c r="F82" s="182"/>
      <c r="G82" s="182"/>
      <c r="H82" s="183"/>
    </row>
    <row r="83" spans="1:8">
      <c r="A83" s="64"/>
      <c r="B83" s="65"/>
      <c r="C83" s="65"/>
      <c r="D83" s="182"/>
      <c r="E83" s="182"/>
      <c r="F83" s="182"/>
      <c r="G83" s="182"/>
      <c r="H83" s="183"/>
    </row>
    <row r="84" spans="1:8">
      <c r="A84" s="64"/>
      <c r="B84" s="65"/>
      <c r="C84" s="65"/>
      <c r="D84" s="182"/>
      <c r="E84" s="182"/>
      <c r="F84" s="182"/>
      <c r="G84" s="182"/>
      <c r="H84" s="183"/>
    </row>
    <row r="85" spans="1:8">
      <c r="A85" s="64"/>
      <c r="B85" s="65"/>
      <c r="C85" s="65"/>
      <c r="D85" s="182"/>
      <c r="E85" s="182"/>
      <c r="F85" s="182"/>
      <c r="G85" s="182"/>
      <c r="H85" s="183"/>
    </row>
    <row r="86" spans="1:8">
      <c r="A86" s="64"/>
      <c r="B86" s="65"/>
      <c r="C86" s="65"/>
      <c r="D86" s="182"/>
      <c r="E86" s="182"/>
      <c r="F86" s="182"/>
      <c r="G86" s="182"/>
      <c r="H86" s="183"/>
    </row>
    <row r="87" spans="1:8">
      <c r="A87" s="64"/>
      <c r="B87" s="65"/>
      <c r="C87" s="65"/>
      <c r="D87" s="182"/>
      <c r="E87" s="182"/>
      <c r="F87" s="182"/>
      <c r="G87" s="182"/>
      <c r="H87" s="183"/>
    </row>
    <row r="88" spans="1:8">
      <c r="A88" s="64"/>
      <c r="B88" s="65"/>
      <c r="C88" s="65"/>
      <c r="D88" s="182"/>
      <c r="E88" s="182"/>
      <c r="F88" s="182"/>
      <c r="G88" s="182"/>
      <c r="H88" s="120"/>
    </row>
    <row r="89" spans="1:8">
      <c r="A89" s="64"/>
      <c r="B89" s="65"/>
      <c r="C89" s="65"/>
      <c r="D89" s="182"/>
      <c r="E89" s="182"/>
      <c r="F89" s="182"/>
      <c r="G89" s="182"/>
      <c r="H89" s="120"/>
    </row>
    <row r="90" spans="1:8">
      <c r="A90" s="64"/>
      <c r="B90" s="65"/>
      <c r="C90" s="65"/>
      <c r="D90" s="182"/>
      <c r="E90" s="182"/>
      <c r="F90" s="182"/>
      <c r="G90" s="182"/>
      <c r="H90" s="120"/>
    </row>
    <row r="91" spans="1:8">
      <c r="A91" s="64"/>
      <c r="B91" s="65"/>
      <c r="C91" s="65"/>
      <c r="D91" s="182"/>
      <c r="E91" s="182"/>
      <c r="F91" s="182"/>
      <c r="G91" s="182"/>
      <c r="H91" s="120"/>
    </row>
    <row r="92" spans="1:8">
      <c r="A92" s="64"/>
      <c r="B92" s="65"/>
      <c r="C92" s="65"/>
      <c r="D92" s="182"/>
      <c r="E92" s="182"/>
      <c r="F92" s="182"/>
      <c r="G92" s="182"/>
      <c r="H92" s="120"/>
    </row>
    <row r="93" spans="1:8">
      <c r="A93" s="64"/>
      <c r="B93" s="65"/>
      <c r="C93" s="65"/>
      <c r="D93" s="182"/>
      <c r="E93" s="182"/>
      <c r="F93" s="182"/>
      <c r="G93" s="182"/>
      <c r="H93" s="120"/>
    </row>
    <row r="94" spans="1:8">
      <c r="A94" s="64"/>
      <c r="B94" s="65"/>
      <c r="C94" s="65"/>
      <c r="D94" s="182"/>
      <c r="E94" s="182"/>
      <c r="F94" s="182"/>
      <c r="G94" s="182"/>
      <c r="H94" s="120"/>
    </row>
    <row r="95" spans="1:8">
      <c r="A95" s="64"/>
      <c r="B95" s="65"/>
      <c r="C95" s="65"/>
      <c r="D95" s="182"/>
      <c r="E95" s="182"/>
      <c r="F95" s="182"/>
      <c r="G95" s="182"/>
      <c r="H95" s="120"/>
    </row>
    <row r="96" spans="1:8">
      <c r="A96" s="64"/>
      <c r="B96" s="65"/>
      <c r="C96" s="65"/>
      <c r="D96" s="182"/>
      <c r="E96" s="182"/>
      <c r="F96" s="182"/>
      <c r="G96" s="182"/>
      <c r="H96" s="120"/>
    </row>
    <row r="97" spans="1:8">
      <c r="A97" s="64"/>
      <c r="B97" s="65"/>
      <c r="C97" s="65"/>
      <c r="D97" s="182"/>
      <c r="E97" s="182"/>
      <c r="F97" s="182"/>
      <c r="G97" s="182"/>
      <c r="H97" s="120"/>
    </row>
    <row r="98" spans="1:8">
      <c r="A98" s="64"/>
      <c r="B98" s="65"/>
      <c r="C98" s="65"/>
      <c r="D98" s="182"/>
      <c r="E98" s="182"/>
      <c r="F98" s="182"/>
      <c r="G98" s="182"/>
      <c r="H98" s="120"/>
    </row>
    <row r="99" spans="1:8">
      <c r="A99" s="64"/>
      <c r="B99" s="65"/>
      <c r="C99" s="65"/>
      <c r="D99" s="182"/>
      <c r="E99" s="182"/>
      <c r="F99" s="182"/>
      <c r="G99" s="182"/>
      <c r="H99" s="120"/>
    </row>
    <row r="100" spans="1:8">
      <c r="A100" s="64"/>
      <c r="B100" s="65"/>
      <c r="C100" s="65"/>
      <c r="D100" s="182"/>
      <c r="E100" s="182"/>
      <c r="F100" s="182"/>
      <c r="G100" s="182"/>
      <c r="H100" s="120"/>
    </row>
    <row r="101" spans="1:8">
      <c r="A101" s="64"/>
      <c r="B101" s="65"/>
      <c r="C101" s="65"/>
      <c r="D101" s="182"/>
      <c r="E101" s="182"/>
      <c r="F101" s="182"/>
      <c r="G101" s="182"/>
      <c r="H101" s="120"/>
    </row>
    <row r="102" spans="1:8">
      <c r="A102" s="64"/>
      <c r="B102" s="65"/>
      <c r="C102" s="65"/>
      <c r="D102" s="182"/>
      <c r="E102" s="182"/>
      <c r="F102" s="182"/>
      <c r="G102" s="182"/>
      <c r="H102" s="120"/>
    </row>
    <row r="103" spans="1:8">
      <c r="A103" s="64"/>
      <c r="B103" s="65"/>
      <c r="C103" s="65"/>
      <c r="D103" s="182"/>
      <c r="E103" s="182"/>
      <c r="F103" s="182"/>
      <c r="G103" s="182"/>
      <c r="H103" s="120"/>
    </row>
    <row r="104" spans="1:8">
      <c r="A104" s="64"/>
      <c r="B104" s="65"/>
      <c r="C104" s="65"/>
      <c r="D104" s="182"/>
      <c r="E104" s="182"/>
      <c r="F104" s="182"/>
      <c r="G104" s="182"/>
      <c r="H104" s="120"/>
    </row>
    <row r="105" spans="1:8">
      <c r="A105" s="64"/>
      <c r="B105" s="65"/>
      <c r="C105" s="65"/>
      <c r="D105" s="182"/>
      <c r="E105" s="182"/>
      <c r="F105" s="182"/>
      <c r="G105" s="182"/>
      <c r="H105" s="120"/>
    </row>
    <row r="106" spans="1:8">
      <c r="A106" s="64"/>
      <c r="B106" s="65"/>
      <c r="C106" s="65"/>
      <c r="D106" s="182"/>
      <c r="E106" s="182"/>
      <c r="F106" s="182"/>
      <c r="G106" s="182"/>
      <c r="H106" s="120"/>
    </row>
    <row r="107" spans="1:8">
      <c r="A107" s="64"/>
      <c r="B107" s="65"/>
      <c r="C107" s="65"/>
      <c r="D107" s="182"/>
      <c r="E107" s="182"/>
      <c r="F107" s="182"/>
      <c r="G107" s="182"/>
      <c r="H107" s="120"/>
    </row>
    <row r="108" spans="1:8">
      <c r="A108" s="64"/>
      <c r="B108" s="65"/>
      <c r="C108" s="65"/>
      <c r="D108" s="182"/>
      <c r="E108" s="182"/>
      <c r="F108" s="182"/>
      <c r="G108" s="182"/>
      <c r="H108" s="120"/>
    </row>
    <row r="109" spans="1:8">
      <c r="A109" s="64"/>
      <c r="B109" s="65"/>
      <c r="C109" s="65"/>
      <c r="D109" s="182"/>
      <c r="E109" s="182"/>
      <c r="F109" s="182"/>
      <c r="G109" s="182"/>
      <c r="H109" s="120"/>
    </row>
    <row r="110" spans="1:8">
      <c r="A110" s="64"/>
      <c r="B110" s="65"/>
      <c r="C110" s="65"/>
      <c r="D110" s="182"/>
      <c r="E110" s="182"/>
      <c r="F110" s="182"/>
      <c r="G110" s="182"/>
      <c r="H110" s="120"/>
    </row>
    <row r="111" spans="1:8">
      <c r="A111" s="64"/>
      <c r="B111" s="65"/>
      <c r="C111" s="65"/>
      <c r="D111" s="182"/>
      <c r="E111" s="182"/>
      <c r="F111" s="182"/>
      <c r="G111" s="182"/>
      <c r="H111" s="120"/>
    </row>
    <row r="112" spans="1:8">
      <c r="A112" s="64"/>
      <c r="B112" s="65"/>
      <c r="C112" s="65"/>
      <c r="D112" s="182"/>
      <c r="E112" s="182"/>
      <c r="F112" s="182"/>
      <c r="G112" s="182"/>
      <c r="H112" s="120"/>
    </row>
    <row r="113" spans="1:8">
      <c r="A113" s="64"/>
      <c r="B113" s="65"/>
      <c r="C113" s="65"/>
      <c r="D113" s="182"/>
      <c r="E113" s="182"/>
      <c r="F113" s="182"/>
      <c r="G113" s="182"/>
      <c r="H113" s="120"/>
    </row>
    <row r="114" spans="1:8">
      <c r="A114" s="64"/>
      <c r="B114" s="65"/>
      <c r="C114" s="65"/>
      <c r="D114" s="182"/>
      <c r="E114" s="182"/>
      <c r="F114" s="182"/>
      <c r="G114" s="182"/>
      <c r="H114" s="120"/>
    </row>
    <row r="115" spans="1:8">
      <c r="A115" s="64"/>
      <c r="B115" s="65"/>
      <c r="C115" s="65"/>
      <c r="D115" s="182"/>
      <c r="E115" s="182"/>
      <c r="F115" s="182"/>
      <c r="G115" s="182"/>
      <c r="H115" s="120"/>
    </row>
    <row r="116" spans="1:8">
      <c r="A116" s="64"/>
      <c r="B116" s="65"/>
      <c r="C116" s="65"/>
      <c r="D116" s="182"/>
      <c r="E116" s="182"/>
      <c r="F116" s="182"/>
      <c r="G116" s="182"/>
      <c r="H116" s="120"/>
    </row>
    <row r="117" spans="1:8">
      <c r="A117" s="64"/>
      <c r="B117" s="65"/>
      <c r="C117" s="65"/>
      <c r="D117" s="182"/>
      <c r="E117" s="182"/>
      <c r="F117" s="182"/>
      <c r="G117" s="182"/>
      <c r="H117" s="120"/>
    </row>
    <row r="118" spans="1:8">
      <c r="A118" s="64"/>
      <c r="B118" s="65"/>
      <c r="C118" s="65"/>
      <c r="D118" s="182"/>
      <c r="E118" s="182"/>
      <c r="F118" s="182"/>
      <c r="G118" s="182"/>
      <c r="H118" s="120"/>
    </row>
    <row r="119" spans="1:8">
      <c r="A119" s="64"/>
      <c r="B119" s="65"/>
      <c r="C119" s="65"/>
      <c r="D119" s="182"/>
      <c r="E119" s="182"/>
      <c r="F119" s="182"/>
      <c r="G119" s="182"/>
      <c r="H119" s="120"/>
    </row>
    <row r="120" spans="1:8">
      <c r="A120" s="64"/>
      <c r="B120" s="65"/>
      <c r="C120" s="65"/>
      <c r="D120" s="182"/>
      <c r="E120" s="182"/>
      <c r="F120" s="182"/>
      <c r="G120" s="182"/>
      <c r="H120" s="120"/>
    </row>
    <row r="121" spans="1:8">
      <c r="A121" s="64"/>
      <c r="B121" s="65"/>
      <c r="C121" s="65"/>
      <c r="D121" s="182"/>
      <c r="E121" s="182"/>
      <c r="F121" s="182"/>
      <c r="G121" s="182"/>
      <c r="H121" s="120"/>
    </row>
    <row r="122" spans="1:8">
      <c r="A122" s="64"/>
      <c r="B122" s="65"/>
      <c r="C122" s="65"/>
      <c r="D122" s="182"/>
      <c r="E122" s="182"/>
      <c r="F122" s="182"/>
      <c r="G122" s="182"/>
      <c r="H122" s="120"/>
    </row>
    <row r="123" spans="1:8">
      <c r="A123" s="64"/>
      <c r="B123" s="65"/>
      <c r="C123" s="65"/>
      <c r="D123" s="182"/>
      <c r="E123" s="182"/>
      <c r="F123" s="182"/>
      <c r="G123" s="182"/>
      <c r="H123" s="120"/>
    </row>
    <row r="124" spans="1:8">
      <c r="A124" s="64"/>
      <c r="B124" s="65"/>
      <c r="C124" s="65"/>
      <c r="D124" s="182"/>
      <c r="E124" s="182"/>
      <c r="F124" s="182"/>
      <c r="G124" s="182"/>
      <c r="H124" s="120"/>
    </row>
    <row r="125" spans="1:8">
      <c r="A125" s="64"/>
      <c r="B125" s="65"/>
      <c r="C125" s="65"/>
      <c r="D125" s="182"/>
      <c r="E125" s="182"/>
      <c r="F125" s="182"/>
      <c r="G125" s="182"/>
      <c r="H125" s="120"/>
    </row>
    <row r="126" spans="1:8">
      <c r="A126" s="64"/>
      <c r="B126" s="65"/>
      <c r="C126" s="65"/>
      <c r="D126" s="182"/>
      <c r="E126" s="182"/>
      <c r="F126" s="182"/>
      <c r="G126" s="182"/>
      <c r="H126" s="120"/>
    </row>
    <row r="127" spans="1:8">
      <c r="A127" s="64"/>
      <c r="B127" s="65"/>
      <c r="C127" s="65"/>
      <c r="D127" s="182"/>
      <c r="E127" s="182"/>
      <c r="F127" s="182"/>
      <c r="G127" s="182"/>
      <c r="H127" s="120"/>
    </row>
    <row r="128" spans="1:8">
      <c r="A128" s="64"/>
      <c r="B128" s="65"/>
      <c r="C128" s="65"/>
      <c r="D128" s="182"/>
      <c r="E128" s="182"/>
      <c r="F128" s="182"/>
      <c r="G128" s="182"/>
      <c r="H128" s="120"/>
    </row>
    <row r="129" spans="1:8">
      <c r="A129" s="64"/>
      <c r="B129" s="65"/>
      <c r="C129" s="65"/>
      <c r="D129" s="182"/>
      <c r="E129" s="182"/>
      <c r="F129" s="182"/>
      <c r="G129" s="182"/>
      <c r="H129" s="120"/>
    </row>
    <row r="130" spans="1:8">
      <c r="A130" s="64"/>
      <c r="B130" s="65"/>
      <c r="C130" s="65"/>
      <c r="D130" s="182"/>
      <c r="E130" s="182"/>
      <c r="F130" s="182"/>
      <c r="G130" s="182"/>
      <c r="H130" s="120"/>
    </row>
    <row r="131" spans="1:8">
      <c r="A131" s="64"/>
      <c r="B131" s="65"/>
      <c r="C131" s="65"/>
      <c r="D131" s="182"/>
      <c r="E131" s="182"/>
      <c r="F131" s="182"/>
      <c r="G131" s="182"/>
      <c r="H131" s="120"/>
    </row>
    <row r="132" spans="1:8">
      <c r="A132" s="64"/>
      <c r="B132" s="65"/>
      <c r="C132" s="65"/>
      <c r="D132" s="182"/>
      <c r="E132" s="182"/>
      <c r="F132" s="182"/>
      <c r="G132" s="182"/>
      <c r="H132" s="120"/>
    </row>
    <row r="133" spans="1:8">
      <c r="A133" s="64"/>
      <c r="B133" s="65"/>
      <c r="C133" s="65"/>
      <c r="D133" s="182"/>
      <c r="E133" s="182"/>
      <c r="F133" s="182"/>
      <c r="G133" s="182"/>
      <c r="H133" s="120"/>
    </row>
    <row r="134" spans="1:8">
      <c r="A134" s="64"/>
      <c r="B134" s="65"/>
      <c r="C134" s="65"/>
      <c r="D134" s="182"/>
      <c r="E134" s="182"/>
      <c r="F134" s="182"/>
      <c r="G134" s="182"/>
      <c r="H134" s="120"/>
    </row>
    <row r="135" spans="1:8">
      <c r="A135" s="64"/>
      <c r="B135" s="65"/>
      <c r="C135" s="65"/>
      <c r="D135" s="182"/>
      <c r="E135" s="182"/>
      <c r="F135" s="182"/>
      <c r="G135" s="182"/>
      <c r="H135" s="120"/>
    </row>
    <row r="136" spans="1:8">
      <c r="A136" s="64"/>
      <c r="B136" s="65"/>
      <c r="C136" s="65"/>
      <c r="D136" s="182"/>
      <c r="E136" s="182"/>
      <c r="F136" s="182"/>
      <c r="G136" s="182"/>
      <c r="H136" s="120"/>
    </row>
    <row r="137" spans="1:8">
      <c r="A137" s="64"/>
      <c r="B137" s="65"/>
      <c r="C137" s="65"/>
      <c r="D137" s="182"/>
      <c r="E137" s="182"/>
      <c r="F137" s="182"/>
      <c r="G137" s="182"/>
      <c r="H137" s="120"/>
    </row>
    <row r="138" spans="1:8">
      <c r="A138" s="64"/>
      <c r="B138" s="65"/>
      <c r="C138" s="65"/>
      <c r="D138" s="182"/>
      <c r="E138" s="182"/>
      <c r="F138" s="182"/>
      <c r="G138" s="182"/>
      <c r="H138" s="120"/>
    </row>
    <row r="139" spans="1:8">
      <c r="A139" s="64"/>
      <c r="B139" s="65"/>
      <c r="C139" s="65"/>
      <c r="D139" s="182"/>
      <c r="E139" s="182"/>
      <c r="F139" s="182"/>
      <c r="G139" s="182"/>
      <c r="H139" s="120"/>
    </row>
    <row r="140" spans="1:8">
      <c r="A140" s="64"/>
      <c r="B140" s="65"/>
      <c r="C140" s="65"/>
      <c r="D140" s="182"/>
      <c r="E140" s="182"/>
      <c r="F140" s="182"/>
      <c r="G140" s="182"/>
      <c r="H140" s="120"/>
    </row>
    <row r="141" spans="1:8">
      <c r="A141" s="64"/>
      <c r="B141" s="65"/>
      <c r="C141" s="65"/>
      <c r="D141" s="182"/>
      <c r="E141" s="182"/>
      <c r="F141" s="182"/>
      <c r="G141" s="182"/>
      <c r="H141" s="120"/>
    </row>
    <row r="142" spans="1:8">
      <c r="A142" s="64"/>
      <c r="B142" s="65"/>
      <c r="C142" s="65"/>
      <c r="D142" s="182"/>
      <c r="E142" s="182"/>
      <c r="F142" s="182"/>
      <c r="G142" s="182"/>
      <c r="H142" s="120"/>
    </row>
    <row r="143" spans="1:8">
      <c r="A143" s="64"/>
      <c r="B143" s="65"/>
      <c r="C143" s="65"/>
      <c r="D143" s="182"/>
      <c r="E143" s="182"/>
      <c r="F143" s="182"/>
      <c r="G143" s="182"/>
      <c r="H143" s="120"/>
    </row>
    <row r="144" spans="1:8">
      <c r="A144" s="64"/>
      <c r="B144" s="65"/>
      <c r="C144" s="65"/>
      <c r="D144" s="182"/>
      <c r="E144" s="182"/>
      <c r="F144" s="182"/>
      <c r="G144" s="182"/>
      <c r="H144" s="120"/>
    </row>
    <row r="145" spans="1:8">
      <c r="A145" s="64"/>
      <c r="B145" s="65"/>
      <c r="C145" s="65"/>
      <c r="D145" s="182"/>
      <c r="E145" s="182"/>
      <c r="F145" s="182"/>
      <c r="G145" s="182"/>
      <c r="H145" s="120"/>
    </row>
    <row r="146" spans="1:8">
      <c r="A146" s="64"/>
      <c r="B146" s="65"/>
      <c r="C146" s="65"/>
      <c r="D146" s="182"/>
      <c r="E146" s="182"/>
      <c r="F146" s="182"/>
      <c r="G146" s="182"/>
      <c r="H146" s="120"/>
    </row>
    <row r="147" spans="1:8">
      <c r="A147" s="64"/>
      <c r="B147" s="65"/>
      <c r="C147" s="65"/>
      <c r="D147" s="182"/>
      <c r="E147" s="182"/>
      <c r="F147" s="182"/>
      <c r="G147" s="182"/>
      <c r="H147" s="120"/>
    </row>
    <row r="148" spans="1:8">
      <c r="A148" s="64"/>
      <c r="B148" s="65"/>
      <c r="C148" s="65"/>
      <c r="D148" s="182"/>
      <c r="E148" s="182"/>
      <c r="F148" s="182"/>
      <c r="G148" s="182"/>
      <c r="H148" s="120"/>
    </row>
    <row r="149" spans="1:8">
      <c r="A149" s="64"/>
      <c r="B149" s="65"/>
      <c r="C149" s="65"/>
      <c r="D149" s="182"/>
      <c r="E149" s="182"/>
      <c r="F149" s="182"/>
      <c r="G149" s="182"/>
      <c r="H149" s="120"/>
    </row>
    <row r="150" spans="1:8">
      <c r="A150" s="64"/>
      <c r="B150" s="65"/>
      <c r="C150" s="65"/>
      <c r="D150" s="182"/>
      <c r="E150" s="182"/>
      <c r="F150" s="182"/>
      <c r="G150" s="182"/>
      <c r="H150" s="120"/>
    </row>
  </sheetData>
  <mergeCells count="10">
    <mergeCell ref="A52:H52"/>
    <mergeCell ref="A1:H1"/>
    <mergeCell ref="E4:G4"/>
    <mergeCell ref="A6:B6"/>
    <mergeCell ref="A4:A5"/>
    <mergeCell ref="B4:B5"/>
    <mergeCell ref="C4:C5"/>
    <mergeCell ref="D4:D5"/>
    <mergeCell ref="H4:H5"/>
    <mergeCell ref="A3:C3"/>
  </mergeCells>
  <phoneticPr fontId="54" type="noConversion"/>
  <conditionalFormatting sqref="B3 D3">
    <cfRule type="expression" dxfId="12" priority="1" stopIfTrue="1">
      <formula>含公式的单元格</formula>
    </cfRule>
  </conditionalFormatting>
  <printOptions horizontalCentered="1"/>
  <pageMargins left="0.19685039370078741" right="0.19685039370078741" top="0.39370078740157483" bottom="0.39370078740157483" header="0.11811023622047245" footer="0.1181102362204724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workbookViewId="0">
      <selection activeCell="E7" sqref="E7"/>
    </sheetView>
  </sheetViews>
  <sheetFormatPr defaultColWidth="9.1640625" defaultRowHeight="12.75" customHeight="1"/>
  <cols>
    <col min="1" max="1" width="13" style="2" customWidth="1"/>
    <col min="2" max="2" width="30.6640625" style="2" customWidth="1"/>
    <col min="3" max="3" width="19.1640625" style="36" customWidth="1"/>
    <col min="4" max="5" width="19.1640625" style="2" customWidth="1"/>
    <col min="6" max="6" width="16.83203125" style="2" customWidth="1"/>
    <col min="7" max="7" width="9.83203125" style="2" customWidth="1"/>
    <col min="8" max="8" width="6.1640625" style="2" customWidth="1"/>
    <col min="9" max="16384" width="9.1640625" style="2"/>
  </cols>
  <sheetData>
    <row r="1" spans="1:5" ht="24.75" customHeight="1">
      <c r="A1" s="241" t="s">
        <v>128</v>
      </c>
      <c r="B1" s="242"/>
      <c r="C1" s="242"/>
      <c r="D1" s="242"/>
      <c r="E1" s="242"/>
    </row>
    <row r="2" spans="1:5" ht="15" customHeight="1">
      <c r="A2" s="3"/>
      <c r="B2" s="37"/>
      <c r="C2" s="38"/>
      <c r="D2" s="37"/>
      <c r="E2" s="39" t="s">
        <v>129</v>
      </c>
    </row>
    <row r="3" spans="1:5" ht="14.25">
      <c r="A3" s="254" t="s">
        <v>293</v>
      </c>
      <c r="B3" s="254"/>
      <c r="C3" s="255"/>
      <c r="E3" s="39" t="s">
        <v>3</v>
      </c>
    </row>
    <row r="4" spans="1:5" ht="28.5" customHeight="1">
      <c r="A4" s="279" t="s">
        <v>130</v>
      </c>
      <c r="B4" s="280"/>
      <c r="C4" s="281" t="s">
        <v>131</v>
      </c>
      <c r="D4" s="282"/>
      <c r="E4" s="283"/>
    </row>
    <row r="5" spans="1:5" ht="20.25" customHeight="1">
      <c r="A5" s="40" t="s">
        <v>132</v>
      </c>
      <c r="B5" s="40" t="s">
        <v>133</v>
      </c>
      <c r="C5" s="40" t="s">
        <v>23</v>
      </c>
      <c r="D5" s="40" t="s">
        <v>134</v>
      </c>
      <c r="E5" s="40" t="s">
        <v>135</v>
      </c>
    </row>
    <row r="6" spans="1:5" s="35" customFormat="1" ht="15.75" customHeight="1">
      <c r="A6" s="284" t="s">
        <v>23</v>
      </c>
      <c r="B6" s="285"/>
      <c r="C6" s="233">
        <f>SUM(D6:E6)</f>
        <v>6547.04</v>
      </c>
      <c r="D6" s="234">
        <f>SUM(D7,D19)</f>
        <v>5430.89</v>
      </c>
      <c r="E6" s="234">
        <f>SUM(E25)</f>
        <v>1116.1499999999999</v>
      </c>
    </row>
    <row r="7" spans="1:5" s="35" customFormat="1" ht="15.75" customHeight="1">
      <c r="A7" s="42" t="s">
        <v>136</v>
      </c>
      <c r="B7" s="43" t="s">
        <v>137</v>
      </c>
      <c r="C7" s="234">
        <f>SUM(D7:E7)</f>
        <v>5129.4800000000005</v>
      </c>
      <c r="D7" s="234">
        <f>SUM(D8:D18)</f>
        <v>5129.4800000000005</v>
      </c>
      <c r="E7" s="234"/>
    </row>
    <row r="8" spans="1:5" ht="15.75" customHeight="1">
      <c r="A8" s="44" t="s">
        <v>138</v>
      </c>
      <c r="B8" s="45" t="s">
        <v>139</v>
      </c>
      <c r="C8" s="235">
        <f t="shared" ref="C8:C44" si="0">SUM(D8:E8)</f>
        <v>1170.6600000000001</v>
      </c>
      <c r="D8" s="235">
        <v>1170.6600000000001</v>
      </c>
      <c r="E8" s="235"/>
    </row>
    <row r="9" spans="1:5" ht="15.75" customHeight="1">
      <c r="A9" s="44" t="s">
        <v>140</v>
      </c>
      <c r="B9" s="45" t="s">
        <v>141</v>
      </c>
      <c r="C9" s="46">
        <f t="shared" si="0"/>
        <v>314.54000000000002</v>
      </c>
      <c r="D9" s="46">
        <v>314.54000000000002</v>
      </c>
      <c r="E9" s="46"/>
    </row>
    <row r="10" spans="1:5" ht="15.75" customHeight="1">
      <c r="A10" s="44" t="s">
        <v>142</v>
      </c>
      <c r="B10" s="45" t="s">
        <v>143</v>
      </c>
      <c r="C10" s="46">
        <f t="shared" si="0"/>
        <v>345.41</v>
      </c>
      <c r="D10" s="46">
        <v>345.41</v>
      </c>
      <c r="E10" s="46"/>
    </row>
    <row r="11" spans="1:5" ht="15.75" customHeight="1">
      <c r="A11" s="44" t="s">
        <v>144</v>
      </c>
      <c r="B11" s="45" t="s">
        <v>145</v>
      </c>
      <c r="C11" s="46">
        <f t="shared" si="0"/>
        <v>19.72</v>
      </c>
      <c r="D11" s="46">
        <v>19.72</v>
      </c>
      <c r="E11" s="46"/>
    </row>
    <row r="12" spans="1:5" ht="15.75" customHeight="1">
      <c r="A12" s="44" t="s">
        <v>146</v>
      </c>
      <c r="B12" s="45" t="s">
        <v>147</v>
      </c>
      <c r="C12" s="236">
        <f t="shared" si="0"/>
        <v>1869.57</v>
      </c>
      <c r="D12" s="236">
        <v>1869.57</v>
      </c>
      <c r="E12" s="46"/>
    </row>
    <row r="13" spans="1:5" ht="15.75" customHeight="1">
      <c r="A13" s="44" t="s">
        <v>148</v>
      </c>
      <c r="B13" s="45" t="s">
        <v>149</v>
      </c>
      <c r="C13" s="46">
        <f t="shared" si="0"/>
        <v>367.05</v>
      </c>
      <c r="D13" s="46">
        <v>367.05</v>
      </c>
      <c r="E13" s="46"/>
    </row>
    <row r="14" spans="1:5" ht="15.75" customHeight="1">
      <c r="A14" s="44" t="s">
        <v>150</v>
      </c>
      <c r="B14" s="45" t="s">
        <v>151</v>
      </c>
      <c r="C14" s="46">
        <f t="shared" si="0"/>
        <v>183.53</v>
      </c>
      <c r="D14" s="46">
        <v>183.53</v>
      </c>
      <c r="E14" s="46"/>
    </row>
    <row r="15" spans="1:5" ht="15.75" customHeight="1">
      <c r="A15" s="44" t="s">
        <v>152</v>
      </c>
      <c r="B15" s="45" t="s">
        <v>153</v>
      </c>
      <c r="C15" s="46">
        <f t="shared" si="0"/>
        <v>338.74</v>
      </c>
      <c r="D15" s="46">
        <v>338.74</v>
      </c>
      <c r="E15" s="46"/>
    </row>
    <row r="16" spans="1:5" ht="15.75" customHeight="1">
      <c r="A16" s="44" t="s">
        <v>154</v>
      </c>
      <c r="B16" s="45" t="s">
        <v>155</v>
      </c>
      <c r="C16" s="46">
        <f t="shared" si="0"/>
        <v>29.25</v>
      </c>
      <c r="D16" s="46">
        <v>29.25</v>
      </c>
      <c r="E16" s="46"/>
    </row>
    <row r="17" spans="1:7" ht="15.75" customHeight="1">
      <c r="A17" s="44" t="s">
        <v>156</v>
      </c>
      <c r="B17" s="45" t="s">
        <v>157</v>
      </c>
      <c r="C17" s="46">
        <f t="shared" si="0"/>
        <v>332.99</v>
      </c>
      <c r="D17" s="46">
        <v>332.99</v>
      </c>
      <c r="E17" s="46"/>
    </row>
    <row r="18" spans="1:7" ht="15.75" customHeight="1">
      <c r="A18" s="44" t="s">
        <v>158</v>
      </c>
      <c r="B18" s="45" t="s">
        <v>159</v>
      </c>
      <c r="C18" s="46">
        <f t="shared" si="0"/>
        <v>158.02000000000001</v>
      </c>
      <c r="D18" s="46">
        <v>158.02000000000001</v>
      </c>
      <c r="E18" s="46"/>
    </row>
    <row r="19" spans="1:7" ht="15.75" customHeight="1">
      <c r="A19" s="42" t="s">
        <v>160</v>
      </c>
      <c r="B19" s="43" t="s">
        <v>161</v>
      </c>
      <c r="C19" s="41">
        <f t="shared" si="0"/>
        <v>301.40999999999997</v>
      </c>
      <c r="D19" s="41">
        <f>SUM(D20:D24)</f>
        <v>301.40999999999997</v>
      </c>
      <c r="E19" s="46"/>
    </row>
    <row r="20" spans="1:7" ht="15.75" customHeight="1">
      <c r="A20" s="44" t="s">
        <v>162</v>
      </c>
      <c r="B20" s="45" t="s">
        <v>163</v>
      </c>
      <c r="C20" s="46">
        <f t="shared" si="0"/>
        <v>81.84</v>
      </c>
      <c r="D20" s="46">
        <v>81.84</v>
      </c>
      <c r="E20" s="46"/>
    </row>
    <row r="21" spans="1:7" ht="15.75" customHeight="1">
      <c r="A21" s="44" t="s">
        <v>164</v>
      </c>
      <c r="B21" s="45" t="s">
        <v>165</v>
      </c>
      <c r="C21" s="46">
        <f t="shared" si="0"/>
        <v>184.54</v>
      </c>
      <c r="D21" s="46">
        <v>184.54</v>
      </c>
      <c r="E21" s="46"/>
    </row>
    <row r="22" spans="1:7" ht="15.75" customHeight="1">
      <c r="A22" s="44" t="s">
        <v>166</v>
      </c>
      <c r="B22" s="45" t="s">
        <v>167</v>
      </c>
      <c r="C22" s="46">
        <f t="shared" si="0"/>
        <v>30.25</v>
      </c>
      <c r="D22" s="46">
        <v>30.25</v>
      </c>
      <c r="E22" s="46"/>
    </row>
    <row r="23" spans="1:7" ht="15.75" customHeight="1">
      <c r="A23" s="44" t="s">
        <v>168</v>
      </c>
      <c r="B23" s="45" t="s">
        <v>169</v>
      </c>
      <c r="C23" s="46">
        <f t="shared" si="0"/>
        <v>0.01</v>
      </c>
      <c r="D23" s="46">
        <v>0.01</v>
      </c>
      <c r="E23" s="46"/>
    </row>
    <row r="24" spans="1:7" ht="15.75" customHeight="1">
      <c r="A24" s="44" t="s">
        <v>170</v>
      </c>
      <c r="B24" s="45" t="s">
        <v>171</v>
      </c>
      <c r="C24" s="46">
        <f t="shared" si="0"/>
        <v>4.7699999999999996</v>
      </c>
      <c r="D24" s="46">
        <v>4.7699999999999996</v>
      </c>
      <c r="E24" s="46"/>
    </row>
    <row r="25" spans="1:7" ht="15.75" customHeight="1">
      <c r="A25" s="42" t="s">
        <v>172</v>
      </c>
      <c r="B25" s="43" t="s">
        <v>173</v>
      </c>
      <c r="C25" s="234">
        <f t="shared" si="0"/>
        <v>1116.1499999999999</v>
      </c>
      <c r="D25" s="235"/>
      <c r="E25" s="234">
        <f>SUM(E26:E44)</f>
        <v>1116.1499999999999</v>
      </c>
      <c r="G25" s="219"/>
    </row>
    <row r="26" spans="1:7" ht="15.75" customHeight="1">
      <c r="A26" s="44" t="s">
        <v>174</v>
      </c>
      <c r="B26" s="45" t="s">
        <v>175</v>
      </c>
      <c r="C26" s="46">
        <f t="shared" si="0"/>
        <v>86.51</v>
      </c>
      <c r="D26" s="46"/>
      <c r="E26" s="46">
        <v>86.51</v>
      </c>
    </row>
    <row r="27" spans="1:7" ht="15.75" customHeight="1">
      <c r="A27" s="44" t="s">
        <v>176</v>
      </c>
      <c r="B27" s="45" t="s">
        <v>177</v>
      </c>
      <c r="C27" s="46">
        <f t="shared" si="0"/>
        <v>9.57</v>
      </c>
      <c r="D27" s="46"/>
      <c r="E27" s="46">
        <v>9.57</v>
      </c>
    </row>
    <row r="28" spans="1:7" ht="15.75" customHeight="1">
      <c r="A28" s="44" t="s">
        <v>178</v>
      </c>
      <c r="B28" s="45" t="s">
        <v>179</v>
      </c>
      <c r="C28" s="46">
        <f t="shared" si="0"/>
        <v>17.03</v>
      </c>
      <c r="D28" s="218"/>
      <c r="E28" s="46">
        <v>17.03</v>
      </c>
    </row>
    <row r="29" spans="1:7" ht="15.75" customHeight="1">
      <c r="A29" s="44" t="s">
        <v>180</v>
      </c>
      <c r="B29" s="45" t="s">
        <v>181</v>
      </c>
      <c r="C29" s="46">
        <f t="shared" si="0"/>
        <v>7.23</v>
      </c>
      <c r="D29" s="46"/>
      <c r="E29" s="46">
        <v>7.23</v>
      </c>
    </row>
    <row r="30" spans="1:7" ht="15.75" customHeight="1">
      <c r="A30" s="44" t="s">
        <v>182</v>
      </c>
      <c r="B30" s="45" t="s">
        <v>183</v>
      </c>
      <c r="C30" s="46">
        <f t="shared" si="0"/>
        <v>72.069999999999993</v>
      </c>
      <c r="D30" s="46"/>
      <c r="E30" s="46">
        <v>72.069999999999993</v>
      </c>
    </row>
    <row r="31" spans="1:7" ht="15.75" customHeight="1">
      <c r="A31" s="44" t="s">
        <v>184</v>
      </c>
      <c r="B31" s="45" t="s">
        <v>185</v>
      </c>
      <c r="C31" s="47">
        <f t="shared" si="0"/>
        <v>97.2</v>
      </c>
      <c r="D31" s="47"/>
      <c r="E31" s="47">
        <v>97.2</v>
      </c>
    </row>
    <row r="32" spans="1:7" ht="15.75" customHeight="1">
      <c r="A32" s="44" t="s">
        <v>186</v>
      </c>
      <c r="B32" s="45" t="s">
        <v>187</v>
      </c>
      <c r="C32" s="46">
        <f t="shared" si="0"/>
        <v>0.65</v>
      </c>
      <c r="D32" s="46"/>
      <c r="E32" s="46">
        <v>0.65</v>
      </c>
    </row>
    <row r="33" spans="1:5" ht="15.75" customHeight="1">
      <c r="A33" s="44" t="s">
        <v>188</v>
      </c>
      <c r="B33" s="45" t="s">
        <v>189</v>
      </c>
      <c r="C33" s="46">
        <f t="shared" si="0"/>
        <v>150.15</v>
      </c>
      <c r="D33" s="46"/>
      <c r="E33" s="46">
        <v>150.15</v>
      </c>
    </row>
    <row r="34" spans="1:5" ht="15.75" customHeight="1">
      <c r="A34" s="44" t="s">
        <v>190</v>
      </c>
      <c r="B34" s="45" t="s">
        <v>191</v>
      </c>
      <c r="C34" s="46">
        <f t="shared" si="0"/>
        <v>44.51</v>
      </c>
      <c r="D34" s="46"/>
      <c r="E34" s="46">
        <v>44.51</v>
      </c>
    </row>
    <row r="35" spans="1:5" ht="15.75" customHeight="1">
      <c r="A35" s="44" t="s">
        <v>192</v>
      </c>
      <c r="B35" s="45" t="s">
        <v>193</v>
      </c>
      <c r="C35" s="46">
        <f t="shared" si="0"/>
        <v>4.26</v>
      </c>
      <c r="D35" s="46"/>
      <c r="E35" s="46">
        <v>4.26</v>
      </c>
    </row>
    <row r="36" spans="1:5" ht="15.75" customHeight="1">
      <c r="A36" s="44" t="s">
        <v>194</v>
      </c>
      <c r="B36" s="45" t="s">
        <v>195</v>
      </c>
      <c r="C36" s="46">
        <f t="shared" si="0"/>
        <v>5.25</v>
      </c>
      <c r="D36" s="46"/>
      <c r="E36" s="46">
        <v>5.25</v>
      </c>
    </row>
    <row r="37" spans="1:5" ht="15.75" customHeight="1">
      <c r="A37" s="44" t="s">
        <v>196</v>
      </c>
      <c r="B37" s="45" t="s">
        <v>197</v>
      </c>
      <c r="C37" s="46">
        <f t="shared" si="0"/>
        <v>27.83</v>
      </c>
      <c r="D37" s="46"/>
      <c r="E37" s="46">
        <v>27.83</v>
      </c>
    </row>
    <row r="38" spans="1:5" ht="15.75" customHeight="1">
      <c r="A38" s="44" t="s">
        <v>198</v>
      </c>
      <c r="B38" s="45" t="s">
        <v>199</v>
      </c>
      <c r="C38" s="46">
        <f t="shared" si="0"/>
        <v>6.22</v>
      </c>
      <c r="D38" s="46"/>
      <c r="E38" s="46">
        <v>6.22</v>
      </c>
    </row>
    <row r="39" spans="1:5" ht="15.75" customHeight="1">
      <c r="A39" s="44" t="s">
        <v>200</v>
      </c>
      <c r="B39" s="45" t="s">
        <v>201</v>
      </c>
      <c r="C39" s="47">
        <f t="shared" si="0"/>
        <v>68.64</v>
      </c>
      <c r="D39" s="47"/>
      <c r="E39" s="46">
        <v>68.64</v>
      </c>
    </row>
    <row r="40" spans="1:5" ht="15.75" customHeight="1">
      <c r="A40" s="44" t="s">
        <v>202</v>
      </c>
      <c r="B40" s="45" t="s">
        <v>203</v>
      </c>
      <c r="C40" s="46">
        <f t="shared" si="0"/>
        <v>198.43</v>
      </c>
      <c r="D40" s="46"/>
      <c r="E40" s="46">
        <v>198.43</v>
      </c>
    </row>
    <row r="41" spans="1:5" ht="15.75" customHeight="1">
      <c r="A41" s="44" t="s">
        <v>204</v>
      </c>
      <c r="B41" s="45" t="s">
        <v>205</v>
      </c>
      <c r="C41" s="46">
        <f t="shared" si="0"/>
        <v>13.67</v>
      </c>
      <c r="D41" s="46"/>
      <c r="E41" s="46">
        <v>13.67</v>
      </c>
    </row>
    <row r="42" spans="1:5" ht="15.75" customHeight="1">
      <c r="A42" s="44" t="s">
        <v>206</v>
      </c>
      <c r="B42" s="45" t="s">
        <v>207</v>
      </c>
      <c r="C42" s="46">
        <f t="shared" si="0"/>
        <v>80.94</v>
      </c>
      <c r="D42" s="46"/>
      <c r="E42" s="46">
        <v>80.94</v>
      </c>
    </row>
    <row r="43" spans="1:5" ht="15.75" customHeight="1">
      <c r="A43" s="44" t="s">
        <v>208</v>
      </c>
      <c r="B43" s="45" t="s">
        <v>209</v>
      </c>
      <c r="C43" s="46">
        <f t="shared" si="0"/>
        <v>80.61</v>
      </c>
      <c r="D43" s="46"/>
      <c r="E43" s="46">
        <v>80.61</v>
      </c>
    </row>
    <row r="44" spans="1:5" ht="15.75" customHeight="1">
      <c r="A44" s="44" t="s">
        <v>210</v>
      </c>
      <c r="B44" s="45" t="s">
        <v>211</v>
      </c>
      <c r="C44" s="46">
        <f t="shared" si="0"/>
        <v>145.38</v>
      </c>
      <c r="D44" s="46"/>
      <c r="E44" s="46">
        <v>145.38</v>
      </c>
    </row>
    <row r="45" spans="1:5" ht="15.75" customHeight="1">
      <c r="A45" s="266" t="s">
        <v>212</v>
      </c>
      <c r="B45" s="266"/>
      <c r="C45" s="266"/>
      <c r="D45" s="266"/>
      <c r="E45" s="266"/>
    </row>
    <row r="46" spans="1:5" ht="12.75" customHeight="1">
      <c r="C46" s="48"/>
      <c r="D46" s="49"/>
      <c r="E46" s="49"/>
    </row>
    <row r="47" spans="1:5" ht="12.75" customHeight="1">
      <c r="C47" s="48"/>
      <c r="D47" s="49"/>
      <c r="E47" s="49"/>
    </row>
    <row r="48" spans="1:5" ht="12.75" customHeight="1">
      <c r="C48" s="48"/>
      <c r="D48" s="49"/>
      <c r="E48" s="49"/>
    </row>
    <row r="49" spans="3:5" ht="12.75" customHeight="1">
      <c r="C49" s="48"/>
      <c r="D49" s="49"/>
      <c r="E49" s="49"/>
    </row>
    <row r="50" spans="3:5" ht="12.75" customHeight="1">
      <c r="C50" s="48"/>
      <c r="D50" s="49"/>
      <c r="E50" s="49"/>
    </row>
    <row r="51" spans="3:5" ht="12.75" customHeight="1">
      <c r="C51" s="48"/>
      <c r="D51" s="49"/>
      <c r="E51" s="49"/>
    </row>
    <row r="52" spans="3:5" ht="12.75" customHeight="1">
      <c r="C52" s="48"/>
      <c r="D52" s="49"/>
      <c r="E52" s="49"/>
    </row>
    <row r="53" spans="3:5" ht="12.75" customHeight="1">
      <c r="C53" s="48"/>
      <c r="D53" s="49"/>
      <c r="E53" s="49"/>
    </row>
    <row r="54" spans="3:5" ht="12.75" customHeight="1">
      <c r="C54" s="48"/>
      <c r="D54" s="49"/>
      <c r="E54" s="49"/>
    </row>
    <row r="55" spans="3:5" ht="12.75" customHeight="1">
      <c r="C55" s="48"/>
      <c r="D55" s="49"/>
      <c r="E55" s="49"/>
    </row>
    <row r="56" spans="3:5" ht="12.75" customHeight="1">
      <c r="C56" s="48"/>
      <c r="D56" s="49"/>
      <c r="E56" s="49"/>
    </row>
    <row r="57" spans="3:5" ht="12.75" customHeight="1">
      <c r="C57" s="48"/>
      <c r="D57" s="49"/>
      <c r="E57" s="49"/>
    </row>
    <row r="58" spans="3:5" ht="12.75" customHeight="1">
      <c r="C58" s="48"/>
      <c r="D58" s="49"/>
      <c r="E58" s="49"/>
    </row>
    <row r="59" spans="3:5" ht="12.75" customHeight="1">
      <c r="C59" s="48"/>
      <c r="D59" s="49"/>
      <c r="E59" s="49"/>
    </row>
    <row r="60" spans="3:5" ht="12.75" customHeight="1">
      <c r="C60" s="48"/>
      <c r="D60" s="49"/>
      <c r="E60" s="49"/>
    </row>
    <row r="61" spans="3:5" ht="12.75" customHeight="1">
      <c r="C61" s="48"/>
      <c r="D61" s="49"/>
      <c r="E61" s="49"/>
    </row>
    <row r="62" spans="3:5" ht="12.75" customHeight="1">
      <c r="C62" s="48"/>
      <c r="D62" s="49"/>
      <c r="E62" s="49"/>
    </row>
    <row r="63" spans="3:5" ht="12.75" customHeight="1">
      <c r="C63" s="48"/>
      <c r="D63" s="49"/>
      <c r="E63" s="49"/>
    </row>
    <row r="64" spans="3:5" ht="12.75" customHeight="1">
      <c r="C64" s="48"/>
      <c r="D64" s="49"/>
      <c r="E64" s="49"/>
    </row>
    <row r="65" spans="3:5" ht="12.75" customHeight="1">
      <c r="C65" s="48"/>
      <c r="D65" s="49"/>
      <c r="E65" s="49"/>
    </row>
    <row r="66" spans="3:5" ht="12.75" customHeight="1">
      <c r="C66" s="48"/>
      <c r="D66" s="49"/>
      <c r="E66" s="49"/>
    </row>
    <row r="67" spans="3:5" ht="12.75" customHeight="1">
      <c r="C67" s="48"/>
      <c r="D67" s="49"/>
      <c r="E67" s="49"/>
    </row>
    <row r="68" spans="3:5" ht="12.75" customHeight="1">
      <c r="C68" s="48"/>
      <c r="D68" s="49"/>
      <c r="E68" s="49"/>
    </row>
    <row r="69" spans="3:5" ht="12.75" customHeight="1">
      <c r="C69" s="48"/>
      <c r="D69" s="49"/>
      <c r="E69" s="49"/>
    </row>
    <row r="70" spans="3:5" ht="12.75" customHeight="1">
      <c r="C70" s="48"/>
      <c r="D70" s="49"/>
      <c r="E70" s="49"/>
    </row>
    <row r="71" spans="3:5" ht="12.75" customHeight="1">
      <c r="C71" s="48"/>
      <c r="D71" s="49"/>
      <c r="E71" s="49"/>
    </row>
    <row r="72" spans="3:5" ht="12.75" customHeight="1">
      <c r="C72" s="48"/>
      <c r="D72" s="49"/>
      <c r="E72" s="49"/>
    </row>
    <row r="73" spans="3:5" ht="12.75" customHeight="1">
      <c r="C73" s="48"/>
      <c r="D73" s="49"/>
      <c r="E73" s="49"/>
    </row>
    <row r="74" spans="3:5" ht="12.75" customHeight="1">
      <c r="C74" s="48"/>
      <c r="D74" s="49"/>
      <c r="E74" s="49"/>
    </row>
    <row r="75" spans="3:5" ht="12.75" customHeight="1">
      <c r="C75" s="48"/>
      <c r="D75" s="49"/>
      <c r="E75" s="49"/>
    </row>
    <row r="76" spans="3:5" ht="12.75" customHeight="1">
      <c r="C76" s="48"/>
      <c r="D76" s="49"/>
      <c r="E76" s="49"/>
    </row>
    <row r="77" spans="3:5" ht="12.75" customHeight="1">
      <c r="C77" s="48"/>
      <c r="D77" s="49"/>
      <c r="E77" s="49"/>
    </row>
    <row r="78" spans="3:5" ht="12.75" customHeight="1">
      <c r="C78" s="48"/>
      <c r="D78" s="49"/>
      <c r="E78" s="49"/>
    </row>
    <row r="79" spans="3:5" ht="12.75" customHeight="1">
      <c r="C79" s="48"/>
      <c r="D79" s="49"/>
      <c r="E79" s="49"/>
    </row>
    <row r="80" spans="3:5" ht="12.75" customHeight="1">
      <c r="C80" s="48"/>
      <c r="D80" s="49"/>
      <c r="E80" s="49"/>
    </row>
    <row r="81" spans="3:5" ht="12.75" customHeight="1">
      <c r="C81" s="48"/>
      <c r="D81" s="49"/>
      <c r="E81" s="49"/>
    </row>
    <row r="82" spans="3:5" ht="12.75" customHeight="1">
      <c r="C82" s="48"/>
      <c r="D82" s="49"/>
      <c r="E82" s="49"/>
    </row>
    <row r="83" spans="3:5" ht="12.75" customHeight="1">
      <c r="C83" s="48"/>
      <c r="D83" s="49"/>
      <c r="E83" s="49"/>
    </row>
    <row r="84" spans="3:5" ht="12.75" customHeight="1">
      <c r="C84" s="48"/>
      <c r="D84" s="49"/>
      <c r="E84" s="49"/>
    </row>
    <row r="85" spans="3:5" ht="12.75" customHeight="1">
      <c r="C85" s="48"/>
      <c r="D85" s="49"/>
      <c r="E85" s="49"/>
    </row>
  </sheetData>
  <mergeCells count="6">
    <mergeCell ref="A45:E45"/>
    <mergeCell ref="A1:E1"/>
    <mergeCell ref="A4:B4"/>
    <mergeCell ref="C4:E4"/>
    <mergeCell ref="A6:B6"/>
    <mergeCell ref="A3:C3"/>
  </mergeCells>
  <phoneticPr fontId="54" type="noConversion"/>
  <printOptions horizontalCentered="1"/>
  <pageMargins left="0.59055118110236204" right="0.39370078740157499" top="0.39370078740157499" bottom="0.39370078740157499" header="0.118110236220472" footer="0.11811023622047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E18" sqref="E18"/>
    </sheetView>
  </sheetViews>
  <sheetFormatPr defaultColWidth="7.6640625" defaultRowHeight="14.25"/>
  <cols>
    <col min="1" max="1" width="12.5" style="17" customWidth="1"/>
    <col min="2" max="2" width="48.6640625" style="18" customWidth="1"/>
    <col min="3" max="3" width="19.6640625" style="18" customWidth="1"/>
    <col min="4" max="4" width="18" style="18" customWidth="1"/>
    <col min="5" max="5" width="15.33203125" style="19" customWidth="1"/>
    <col min="6" max="6" width="13.33203125" style="19" customWidth="1"/>
    <col min="7" max="7" width="17.83203125" style="19" customWidth="1"/>
    <col min="8" max="8" width="20" style="18" customWidth="1"/>
    <col min="9" max="255" width="9.33203125" style="18" customWidth="1"/>
    <col min="256" max="16384" width="7.6640625" style="18"/>
  </cols>
  <sheetData>
    <row r="1" spans="1:10" ht="25.5">
      <c r="A1" s="241" t="s">
        <v>213</v>
      </c>
      <c r="B1" s="242"/>
      <c r="C1" s="242"/>
      <c r="D1" s="242"/>
      <c r="E1" s="242"/>
      <c r="F1" s="242"/>
      <c r="G1" s="242"/>
      <c r="H1" s="242"/>
    </row>
    <row r="2" spans="1:10" ht="15" customHeight="1">
      <c r="A2" s="3"/>
      <c r="B2" s="20"/>
      <c r="C2" s="20"/>
      <c r="D2" s="20"/>
      <c r="E2" s="20"/>
      <c r="F2" s="21"/>
      <c r="G2" s="5"/>
      <c r="H2" s="5" t="s">
        <v>214</v>
      </c>
    </row>
    <row r="3" spans="1:10" ht="15" customHeight="1">
      <c r="A3" s="244" t="s">
        <v>293</v>
      </c>
      <c r="B3" s="244"/>
      <c r="C3" s="22"/>
      <c r="D3" s="23"/>
      <c r="E3" s="21"/>
      <c r="F3" s="21"/>
      <c r="G3" s="21"/>
      <c r="H3" s="5" t="s">
        <v>3</v>
      </c>
    </row>
    <row r="4" spans="1:10" ht="20.25" customHeight="1">
      <c r="A4" s="288" t="s">
        <v>35</v>
      </c>
      <c r="B4" s="273" t="s">
        <v>36</v>
      </c>
      <c r="C4" s="273" t="s">
        <v>21</v>
      </c>
      <c r="D4" s="286" t="s">
        <v>125</v>
      </c>
      <c r="E4" s="286" t="s">
        <v>215</v>
      </c>
      <c r="F4" s="286"/>
      <c r="G4" s="286"/>
      <c r="H4" s="286" t="s">
        <v>22</v>
      </c>
    </row>
    <row r="5" spans="1:10" ht="20.25" customHeight="1">
      <c r="A5" s="289"/>
      <c r="B5" s="273"/>
      <c r="C5" s="273"/>
      <c r="D5" s="286"/>
      <c r="E5" s="24" t="s">
        <v>23</v>
      </c>
      <c r="F5" s="25" t="s">
        <v>104</v>
      </c>
      <c r="G5" s="24" t="s">
        <v>105</v>
      </c>
      <c r="H5" s="286"/>
    </row>
    <row r="6" spans="1:10" ht="21" customHeight="1">
      <c r="A6" s="287" t="s">
        <v>23</v>
      </c>
      <c r="B6" s="287"/>
      <c r="C6" s="27">
        <f>C7</f>
        <v>1400.09</v>
      </c>
      <c r="D6" s="27">
        <f>SUM(D7)</f>
        <v>1910.84</v>
      </c>
      <c r="E6" s="27">
        <f>SUM(E7)</f>
        <v>3260.76</v>
      </c>
      <c r="F6" s="27"/>
      <c r="G6" s="27">
        <f>SUM(G7)</f>
        <v>3260.76</v>
      </c>
      <c r="H6" s="27">
        <f>SUM(H7)</f>
        <v>50.169999999999618</v>
      </c>
    </row>
    <row r="7" spans="1:10" s="16" customFormat="1" ht="21" customHeight="1">
      <c r="A7" s="28">
        <v>212</v>
      </c>
      <c r="B7" s="28" t="s">
        <v>71</v>
      </c>
      <c r="C7" s="27">
        <f>C8</f>
        <v>1400.09</v>
      </c>
      <c r="D7" s="27">
        <f>SUM(D8)</f>
        <v>1910.84</v>
      </c>
      <c r="E7" s="27">
        <f>SUM(E8)</f>
        <v>3260.76</v>
      </c>
      <c r="F7" s="27"/>
      <c r="G7" s="27">
        <f>SUM(G8)</f>
        <v>3260.76</v>
      </c>
      <c r="H7" s="27">
        <f>SUM(H8)</f>
        <v>50.169999999999618</v>
      </c>
    </row>
    <row r="8" spans="1:10" ht="21" customHeight="1">
      <c r="A8" s="29">
        <v>21208</v>
      </c>
      <c r="B8" s="30" t="s">
        <v>72</v>
      </c>
      <c r="C8" s="26">
        <f>SUM(C9:C11)</f>
        <v>1400.09</v>
      </c>
      <c r="D8" s="26">
        <f>SUM(D9:D11)</f>
        <v>1910.84</v>
      </c>
      <c r="E8" s="26">
        <f>SUM(F8:G8)</f>
        <v>3260.76</v>
      </c>
      <c r="F8" s="26"/>
      <c r="G8" s="26">
        <f>SUM(G9:G11)</f>
        <v>3260.76</v>
      </c>
      <c r="H8" s="26">
        <f>C8+D8-E8</f>
        <v>50.169999999999618</v>
      </c>
    </row>
    <row r="9" spans="1:10" ht="21" customHeight="1">
      <c r="A9" s="29">
        <v>2120801</v>
      </c>
      <c r="B9" s="30" t="s">
        <v>73</v>
      </c>
      <c r="C9" s="26"/>
      <c r="D9" s="26">
        <v>1318.32</v>
      </c>
      <c r="E9" s="26">
        <f t="shared" ref="E9:E11" si="0">SUM(F9:G9)</f>
        <v>1318.32</v>
      </c>
      <c r="F9" s="26"/>
      <c r="G9" s="26">
        <v>1318.32</v>
      </c>
      <c r="H9" s="26"/>
    </row>
    <row r="10" spans="1:10" ht="21" customHeight="1">
      <c r="A10" s="29">
        <v>2120804</v>
      </c>
      <c r="B10" s="30" t="s">
        <v>74</v>
      </c>
      <c r="C10" s="26">
        <v>1301.73</v>
      </c>
      <c r="D10" s="26"/>
      <c r="E10" s="26">
        <f t="shared" si="0"/>
        <v>1301.73</v>
      </c>
      <c r="F10" s="26"/>
      <c r="G10" s="26">
        <v>1301.73</v>
      </c>
      <c r="H10" s="26"/>
    </row>
    <row r="11" spans="1:10" ht="21" customHeight="1">
      <c r="A11" s="29">
        <v>2120899</v>
      </c>
      <c r="B11" s="30" t="s">
        <v>75</v>
      </c>
      <c r="C11" s="26">
        <v>98.36</v>
      </c>
      <c r="D11" s="26">
        <v>592.52</v>
      </c>
      <c r="E11" s="26">
        <f t="shared" si="0"/>
        <v>640.71</v>
      </c>
      <c r="F11" s="26"/>
      <c r="G11" s="26">
        <v>640.71</v>
      </c>
      <c r="H11" s="26">
        <f>C11+D11-G11</f>
        <v>50.169999999999959</v>
      </c>
    </row>
    <row r="12" spans="1:10" s="130" customFormat="1" ht="21" customHeight="1">
      <c r="A12" s="128" t="s">
        <v>269</v>
      </c>
      <c r="B12" s="129"/>
      <c r="C12" s="129"/>
      <c r="D12" s="129"/>
      <c r="E12" s="129"/>
      <c r="F12" s="129"/>
      <c r="G12" s="129"/>
      <c r="H12" s="129"/>
    </row>
    <row r="13" spans="1:10" s="130" customFormat="1" ht="21" customHeight="1">
      <c r="A13" s="131" t="s">
        <v>270</v>
      </c>
      <c r="B13" s="129"/>
      <c r="C13" s="129"/>
      <c r="D13" s="129"/>
      <c r="E13" s="129"/>
      <c r="F13" s="129"/>
      <c r="G13" s="129"/>
      <c r="H13" s="129"/>
      <c r="I13" s="132"/>
      <c r="J13" s="132"/>
    </row>
    <row r="14" spans="1:10" ht="21" customHeight="1">
      <c r="A14" s="33"/>
      <c r="B14" s="32"/>
      <c r="C14" s="32"/>
      <c r="D14" s="32"/>
      <c r="E14" s="32"/>
      <c r="F14" s="32"/>
      <c r="G14" s="32"/>
      <c r="H14" s="32"/>
      <c r="I14" s="34"/>
      <c r="J14" s="34"/>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sheetData>
  <mergeCells count="9">
    <mergeCell ref="A1:H1"/>
    <mergeCell ref="A3:B3"/>
    <mergeCell ref="E4:G4"/>
    <mergeCell ref="A6:B6"/>
    <mergeCell ref="A4:A5"/>
    <mergeCell ref="B4:B5"/>
    <mergeCell ref="C4:C5"/>
    <mergeCell ref="D4:D5"/>
    <mergeCell ref="H4:H5"/>
  </mergeCells>
  <phoneticPr fontId="54" type="noConversion"/>
  <conditionalFormatting sqref="G2 B14:IU65519 H9:IU11 C8:G11">
    <cfRule type="expression" dxfId="11" priority="3" stopIfTrue="1">
      <formula>含公式的单元格</formula>
    </cfRule>
  </conditionalFormatting>
  <conditionalFormatting sqref="H3 A1:A2 B3:E4 A6 I1:IU1 B5 H4:IU4 J2:IU3 D5:G5 I5:IU6 A7:IU7 D6:H6 I8:IU8">
    <cfRule type="expression" dxfId="10" priority="6" stopIfTrue="1">
      <formula>含公式的单元格</formula>
    </cfRule>
  </conditionalFormatting>
  <conditionalFormatting sqref="B12:IU13">
    <cfRule type="expression" dxfId="9" priority="2" stopIfTrue="1">
      <formula>含公式的单元格</formula>
    </cfRule>
  </conditionalFormatting>
  <conditionalFormatting sqref="H8">
    <cfRule type="expression" dxfId="8"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4" workbookViewId="0">
      <selection activeCell="E19" sqref="E19"/>
    </sheetView>
  </sheetViews>
  <sheetFormatPr defaultColWidth="9.33203125"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16384" width="9.33203125" style="2"/>
  </cols>
  <sheetData>
    <row r="1" spans="1:5" ht="21.75" customHeight="1">
      <c r="A1" s="241" t="s">
        <v>216</v>
      </c>
      <c r="B1" s="242"/>
      <c r="C1" s="242"/>
      <c r="D1" s="242"/>
      <c r="E1" s="242"/>
    </row>
    <row r="2" spans="1:5" ht="15" customHeight="1">
      <c r="A2" s="3"/>
      <c r="B2" s="4"/>
      <c r="C2" s="4"/>
      <c r="D2" s="4"/>
      <c r="E2" s="189" t="s">
        <v>217</v>
      </c>
    </row>
    <row r="3" spans="1:5" ht="13.5">
      <c r="A3" s="187" t="s">
        <v>293</v>
      </c>
      <c r="B3" s="4"/>
      <c r="C3" s="6"/>
      <c r="D3" s="4"/>
      <c r="E3" s="189" t="s">
        <v>3</v>
      </c>
    </row>
    <row r="4" spans="1:5" ht="17.25" customHeight="1">
      <c r="A4" s="7" t="s">
        <v>218</v>
      </c>
      <c r="B4" s="7" t="s">
        <v>219</v>
      </c>
      <c r="C4" s="7" t="s">
        <v>7</v>
      </c>
      <c r="D4" s="7" t="s">
        <v>218</v>
      </c>
      <c r="E4" s="190" t="s">
        <v>7</v>
      </c>
    </row>
    <row r="5" spans="1:5" ht="17.25" customHeight="1">
      <c r="A5" s="8" t="s">
        <v>220</v>
      </c>
      <c r="B5" s="9" t="s">
        <v>221</v>
      </c>
      <c r="C5" s="9" t="s">
        <v>221</v>
      </c>
      <c r="D5" s="8" t="s">
        <v>222</v>
      </c>
      <c r="E5" s="191">
        <f>SUM(E6:E7)</f>
        <v>634.64</v>
      </c>
    </row>
    <row r="6" spans="1:5" ht="17.25" customHeight="1">
      <c r="A6" s="8" t="s">
        <v>223</v>
      </c>
      <c r="B6" s="11">
        <f>SUM(B7:B8,B11)</f>
        <v>152.5</v>
      </c>
      <c r="C6" s="10">
        <f>SUM(C7:C8,C11)</f>
        <v>91.34</v>
      </c>
      <c r="D6" s="12" t="s">
        <v>224</v>
      </c>
      <c r="E6" s="191">
        <v>192.24</v>
      </c>
    </row>
    <row r="7" spans="1:5" ht="17.25" customHeight="1">
      <c r="A7" s="12" t="s">
        <v>225</v>
      </c>
      <c r="B7" s="11"/>
      <c r="C7" s="10"/>
      <c r="D7" s="12" t="s">
        <v>226</v>
      </c>
      <c r="E7" s="15">
        <v>442.4</v>
      </c>
    </row>
    <row r="8" spans="1:5" ht="17.25" customHeight="1">
      <c r="A8" s="12" t="s">
        <v>227</v>
      </c>
      <c r="B8" s="11">
        <f>SUM(B9:B10)</f>
        <v>144</v>
      </c>
      <c r="C8" s="10">
        <f>SUM(C9:C10)</f>
        <v>85.12</v>
      </c>
      <c r="D8" s="8" t="s">
        <v>228</v>
      </c>
      <c r="E8" s="15" t="s">
        <v>229</v>
      </c>
    </row>
    <row r="9" spans="1:5" ht="17.25" customHeight="1">
      <c r="A9" s="12" t="s">
        <v>230</v>
      </c>
      <c r="B9" s="11"/>
      <c r="C9" s="13"/>
      <c r="D9" s="12" t="s">
        <v>231</v>
      </c>
      <c r="E9" s="192">
        <v>58</v>
      </c>
    </row>
    <row r="10" spans="1:5" ht="17.25" customHeight="1">
      <c r="A10" s="12" t="s">
        <v>232</v>
      </c>
      <c r="B10" s="11">
        <v>144</v>
      </c>
      <c r="C10" s="10">
        <v>85.12</v>
      </c>
      <c r="D10" s="12" t="s">
        <v>233</v>
      </c>
      <c r="E10" s="192"/>
    </row>
    <row r="11" spans="1:5" ht="17.25" customHeight="1">
      <c r="A11" s="12" t="s">
        <v>234</v>
      </c>
      <c r="B11" s="11">
        <v>8.5</v>
      </c>
      <c r="C11" s="10">
        <v>6.22</v>
      </c>
      <c r="D11" s="12" t="s">
        <v>235</v>
      </c>
      <c r="E11" s="15"/>
    </row>
    <row r="12" spans="1:5" ht="17.25" customHeight="1">
      <c r="A12" s="12" t="s">
        <v>236</v>
      </c>
      <c r="B12" s="9" t="s">
        <v>221</v>
      </c>
      <c r="C12" s="10">
        <v>6.22</v>
      </c>
      <c r="D12" s="12" t="s">
        <v>237</v>
      </c>
      <c r="E12" s="192"/>
    </row>
    <row r="13" spans="1:5" ht="17.25" customHeight="1">
      <c r="A13" s="12" t="s">
        <v>238</v>
      </c>
      <c r="B13" s="9" t="s">
        <v>221</v>
      </c>
      <c r="C13" s="13"/>
      <c r="D13" s="12" t="s">
        <v>239</v>
      </c>
      <c r="E13" s="15">
        <v>58</v>
      </c>
    </row>
    <row r="14" spans="1:5" ht="17.25" customHeight="1">
      <c r="A14" s="12" t="s">
        <v>240</v>
      </c>
      <c r="B14" s="9" t="s">
        <v>221</v>
      </c>
      <c r="C14" s="13"/>
      <c r="D14" s="12" t="s">
        <v>241</v>
      </c>
      <c r="E14" s="15" t="s">
        <v>28</v>
      </c>
    </row>
    <row r="15" spans="1:5" ht="17.25" customHeight="1">
      <c r="A15" s="8" t="s">
        <v>242</v>
      </c>
      <c r="B15" s="9" t="s">
        <v>221</v>
      </c>
      <c r="C15" s="9"/>
      <c r="D15" s="12" t="s">
        <v>243</v>
      </c>
      <c r="E15" s="15" t="s">
        <v>28</v>
      </c>
    </row>
    <row r="16" spans="1:5" ht="17.25" customHeight="1">
      <c r="A16" s="12" t="s">
        <v>244</v>
      </c>
      <c r="B16" s="9" t="s">
        <v>221</v>
      </c>
      <c r="C16" s="14"/>
      <c r="D16" s="12" t="s">
        <v>245</v>
      </c>
      <c r="E16" s="15" t="s">
        <v>28</v>
      </c>
    </row>
    <row r="17" spans="1:5" ht="17.25" customHeight="1">
      <c r="A17" s="12" t="s">
        <v>246</v>
      </c>
      <c r="B17" s="9" t="s">
        <v>221</v>
      </c>
      <c r="C17" s="14"/>
      <c r="D17" s="12" t="s">
        <v>247</v>
      </c>
      <c r="E17" s="15" t="s">
        <v>28</v>
      </c>
    </row>
    <row r="18" spans="1:5" s="1" customFormat="1" ht="17.25" customHeight="1">
      <c r="A18" s="12" t="s">
        <v>248</v>
      </c>
      <c r="B18" s="9" t="s">
        <v>221</v>
      </c>
      <c r="C18" s="13"/>
      <c r="D18" s="12" t="s">
        <v>249</v>
      </c>
      <c r="E18" s="15">
        <v>8</v>
      </c>
    </row>
    <row r="19" spans="1:5" s="1" customFormat="1" ht="17.25" customHeight="1">
      <c r="A19" s="12" t="s">
        <v>250</v>
      </c>
      <c r="B19" s="9" t="s">
        <v>221</v>
      </c>
      <c r="C19" s="14">
        <v>58</v>
      </c>
      <c r="D19" s="12" t="s">
        <v>251</v>
      </c>
      <c r="E19" s="15">
        <v>1</v>
      </c>
    </row>
    <row r="20" spans="1:5" s="1" customFormat="1" ht="17.25" customHeight="1">
      <c r="A20" s="12" t="s">
        <v>252</v>
      </c>
      <c r="B20" s="9" t="s">
        <v>221</v>
      </c>
      <c r="C20" s="14">
        <v>28</v>
      </c>
      <c r="D20" s="8" t="s">
        <v>253</v>
      </c>
      <c r="E20" s="15" t="s">
        <v>229</v>
      </c>
    </row>
    <row r="21" spans="1:5" s="1" customFormat="1" ht="17.25" customHeight="1">
      <c r="A21" s="12" t="s">
        <v>254</v>
      </c>
      <c r="B21" s="9" t="s">
        <v>221</v>
      </c>
      <c r="C21" s="13"/>
      <c r="D21" s="12" t="s">
        <v>255</v>
      </c>
      <c r="E21" s="15">
        <f>SUM(E22:E24)</f>
        <v>1189.9100000000001</v>
      </c>
    </row>
    <row r="22" spans="1:5" s="1" customFormat="1" ht="17.25" customHeight="1">
      <c r="A22" s="12" t="s">
        <v>256</v>
      </c>
      <c r="B22" s="9" t="s">
        <v>221</v>
      </c>
      <c r="C22" s="14">
        <v>612</v>
      </c>
      <c r="D22" s="12" t="s">
        <v>257</v>
      </c>
      <c r="E22" s="15">
        <v>1120.1500000000001</v>
      </c>
    </row>
    <row r="23" spans="1:5" s="1" customFormat="1" ht="17.25" customHeight="1">
      <c r="A23" s="12" t="s">
        <v>258</v>
      </c>
      <c r="B23" s="9" t="s">
        <v>221</v>
      </c>
      <c r="C23" s="13"/>
      <c r="D23" s="12" t="s">
        <v>259</v>
      </c>
      <c r="E23" s="15">
        <v>63.56</v>
      </c>
    </row>
    <row r="24" spans="1:5" s="1" customFormat="1" ht="17.25" customHeight="1">
      <c r="A24" s="12" t="s">
        <v>260</v>
      </c>
      <c r="B24" s="9" t="s">
        <v>221</v>
      </c>
      <c r="C24" s="13"/>
      <c r="D24" s="12" t="s">
        <v>261</v>
      </c>
      <c r="E24" s="15">
        <v>6.2</v>
      </c>
    </row>
    <row r="25" spans="1:5" s="1" customFormat="1" ht="17.25" customHeight="1">
      <c r="A25" s="12" t="s">
        <v>262</v>
      </c>
      <c r="B25" s="9" t="s">
        <v>221</v>
      </c>
      <c r="C25" s="13"/>
      <c r="D25" s="12" t="s">
        <v>263</v>
      </c>
      <c r="E25" s="15" t="s">
        <v>229</v>
      </c>
    </row>
    <row r="26" spans="1:5" s="1" customFormat="1" ht="17.25" customHeight="1">
      <c r="A26" s="8" t="s">
        <v>264</v>
      </c>
      <c r="B26" s="9"/>
      <c r="C26" s="13">
        <v>5.37</v>
      </c>
      <c r="D26" s="12" t="s">
        <v>265</v>
      </c>
      <c r="E26" s="15"/>
    </row>
    <row r="27" spans="1:5" s="1" customFormat="1" ht="17.25" customHeight="1">
      <c r="A27" s="8" t="s">
        <v>266</v>
      </c>
      <c r="B27" s="9"/>
      <c r="C27" s="13">
        <v>29.57</v>
      </c>
      <c r="D27" s="12"/>
      <c r="E27" s="15"/>
    </row>
    <row r="28" spans="1:5" ht="17.25" customHeight="1">
      <c r="A28" s="290"/>
      <c r="B28" s="290"/>
      <c r="C28" s="290"/>
      <c r="D28" s="290"/>
      <c r="E28" s="290"/>
    </row>
  </sheetData>
  <mergeCells count="2">
    <mergeCell ref="A1:E1"/>
    <mergeCell ref="A28:E28"/>
  </mergeCells>
  <phoneticPr fontId="54"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E10" sqref="E10"/>
    </sheetView>
  </sheetViews>
  <sheetFormatPr defaultRowHeight="11.25"/>
  <cols>
    <col min="4" max="7" width="21.5" customWidth="1"/>
  </cols>
  <sheetData>
    <row r="1" spans="1:8" ht="25.5">
      <c r="A1" s="297" t="s">
        <v>273</v>
      </c>
      <c r="B1" s="297"/>
      <c r="C1" s="297"/>
      <c r="D1" s="297"/>
      <c r="E1" s="297"/>
      <c r="F1" s="297"/>
      <c r="G1" s="297"/>
      <c r="H1" s="133"/>
    </row>
    <row r="2" spans="1:8" ht="13.5">
      <c r="A2" s="134"/>
      <c r="B2" s="135"/>
      <c r="C2" s="135"/>
      <c r="D2" s="135"/>
      <c r="E2" s="135"/>
      <c r="F2" s="135"/>
      <c r="G2" s="135"/>
      <c r="H2" s="136"/>
    </row>
    <row r="3" spans="1:8" ht="13.5">
      <c r="A3" s="134"/>
      <c r="B3" s="135"/>
      <c r="C3" s="135"/>
      <c r="D3" s="135"/>
      <c r="E3" s="135"/>
      <c r="F3" s="135"/>
      <c r="G3" s="135"/>
      <c r="H3" s="136"/>
    </row>
    <row r="4" spans="1:8" ht="13.5">
      <c r="A4" s="135"/>
      <c r="B4" s="135"/>
      <c r="C4" s="135"/>
      <c r="D4" s="135"/>
      <c r="E4" s="135"/>
      <c r="F4" s="135"/>
      <c r="G4" s="137" t="s">
        <v>271</v>
      </c>
    </row>
    <row r="5" spans="1:8" ht="14.25">
      <c r="A5" s="188" t="s">
        <v>292</v>
      </c>
      <c r="B5" s="138"/>
      <c r="C5" s="138"/>
      <c r="D5" s="139"/>
      <c r="E5" s="138"/>
      <c r="F5" s="138"/>
      <c r="G5" s="140" t="s">
        <v>3</v>
      </c>
    </row>
    <row r="6" spans="1:8" ht="24" customHeight="1">
      <c r="A6" s="298" t="s">
        <v>6</v>
      </c>
      <c r="B6" s="299" t="s">
        <v>6</v>
      </c>
      <c r="C6" s="299" t="s">
        <v>6</v>
      </c>
      <c r="D6" s="299" t="s">
        <v>6</v>
      </c>
      <c r="E6" s="300" t="s">
        <v>215</v>
      </c>
      <c r="F6" s="300" t="s">
        <v>215</v>
      </c>
      <c r="G6" s="300" t="s">
        <v>215</v>
      </c>
    </row>
    <row r="7" spans="1:8">
      <c r="A7" s="301" t="s">
        <v>35</v>
      </c>
      <c r="B7" s="300" t="s">
        <v>35</v>
      </c>
      <c r="C7" s="300" t="s">
        <v>35</v>
      </c>
      <c r="D7" s="300" t="s">
        <v>133</v>
      </c>
      <c r="E7" s="300" t="s">
        <v>23</v>
      </c>
      <c r="F7" s="300" t="s">
        <v>104</v>
      </c>
      <c r="G7" s="300" t="s">
        <v>105</v>
      </c>
    </row>
    <row r="8" spans="1:8">
      <c r="A8" s="301" t="s">
        <v>35</v>
      </c>
      <c r="B8" s="300" t="s">
        <v>35</v>
      </c>
      <c r="C8" s="300" t="s">
        <v>35</v>
      </c>
      <c r="D8" s="300" t="s">
        <v>133</v>
      </c>
      <c r="E8" s="300" t="s">
        <v>23</v>
      </c>
      <c r="F8" s="300" t="s">
        <v>104</v>
      </c>
      <c r="G8" s="300" t="s">
        <v>105</v>
      </c>
    </row>
    <row r="9" spans="1:8">
      <c r="A9" s="301" t="s">
        <v>35</v>
      </c>
      <c r="B9" s="300" t="s">
        <v>35</v>
      </c>
      <c r="C9" s="300" t="s">
        <v>35</v>
      </c>
      <c r="D9" s="300" t="s">
        <v>133</v>
      </c>
      <c r="E9" s="300" t="s">
        <v>23</v>
      </c>
      <c r="F9" s="300" t="s">
        <v>104</v>
      </c>
      <c r="G9" s="300" t="s">
        <v>105</v>
      </c>
    </row>
    <row r="10" spans="1:8" ht="39.75" customHeight="1">
      <c r="A10" s="291" t="s">
        <v>23</v>
      </c>
      <c r="B10" s="292" t="s">
        <v>23</v>
      </c>
      <c r="C10" s="292" t="s">
        <v>23</v>
      </c>
      <c r="D10" s="292" t="s">
        <v>23</v>
      </c>
      <c r="E10" s="141"/>
      <c r="F10" s="141"/>
      <c r="G10" s="141"/>
    </row>
    <row r="11" spans="1:8" ht="39.75" customHeight="1">
      <c r="A11" s="293"/>
      <c r="B11" s="294"/>
      <c r="C11" s="294"/>
      <c r="D11" s="142"/>
      <c r="E11" s="141"/>
      <c r="F11" s="141"/>
      <c r="G11" s="141"/>
    </row>
    <row r="12" spans="1:8" ht="12">
      <c r="A12" s="295" t="s">
        <v>274</v>
      </c>
      <c r="B12" s="296" t="s">
        <v>272</v>
      </c>
      <c r="C12" s="296" t="s">
        <v>272</v>
      </c>
      <c r="D12" s="296" t="s">
        <v>272</v>
      </c>
      <c r="E12" s="296" t="s">
        <v>272</v>
      </c>
      <c r="F12" s="296" t="s">
        <v>272</v>
      </c>
      <c r="G12" s="296" t="s">
        <v>272</v>
      </c>
    </row>
  </sheetData>
  <mergeCells count="11">
    <mergeCell ref="A10:D10"/>
    <mergeCell ref="A11:C11"/>
    <mergeCell ref="A12:G12"/>
    <mergeCell ref="A1:G1"/>
    <mergeCell ref="A6:D6"/>
    <mergeCell ref="E6:G6"/>
    <mergeCell ref="A7:C9"/>
    <mergeCell ref="D7:D9"/>
    <mergeCell ref="E7:E9"/>
    <mergeCell ref="F7:F9"/>
    <mergeCell ref="G7:G9"/>
  </mergeCells>
  <phoneticPr fontId="54"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重庆市梁平区交通委员会（本级）</cp:lastModifiedBy>
  <cp:lastPrinted>2021-08-05T01:52:20Z</cp:lastPrinted>
  <dcterms:created xsi:type="dcterms:W3CDTF">2014-07-25T07:49:00Z</dcterms:created>
  <dcterms:modified xsi:type="dcterms:W3CDTF">2021-08-06T09:36:55Z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48BF8B499A0B42528D83A933F742BB97</vt:lpwstr>
  </property>
</Properties>
</file>