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7925" windowHeight="6990" firstSheet="1" activeTab="2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Sheet1" sheetId="16" r:id="rId11"/>
  </sheets>
  <definedNames>
    <definedName name="_xlnm._FilterDatabase" localSheetId="0" hidden="1">'2018-2019对比表 '!$A$4:$I$258</definedName>
    <definedName name="_xlnm.Print_Area" localSheetId="1">'1 财政拨款收支总表'!$A$1:$G$17</definedName>
    <definedName name="_xlnm.Print_Area" localSheetId="2">'2 一般公共预算支出-无上年数'!$A$1:$E$33</definedName>
    <definedName name="_xlnm.Print_Area" localSheetId="3">'3 一般公共预算财政基本支出'!$A$1:$E$34</definedName>
    <definedName name="_xlnm.Print_Area" localSheetId="4">'4 一般公用预算“三公”经费支出表-无上年数'!$A$1:$L$8</definedName>
    <definedName name="_xlnm.Print_Area" localSheetId="5">'5 政府性基金预算支出表'!$A$1:$E$10</definedName>
    <definedName name="_xlnm.Print_Area" localSheetId="6">'6 部门收支总表'!$A$1:$D$16</definedName>
    <definedName name="_xlnm.Print_Area" localSheetId="9">'9 政府采购明细表'!$A$1:$K$9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alcChain.xml><?xml version="1.0" encoding="utf-8"?>
<calcChain xmlns="http://schemas.openxmlformats.org/spreadsheetml/2006/main">
  <c r="E18" i="16" l="1"/>
  <c r="B7" i="12"/>
  <c r="D6" i="12"/>
  <c r="B6" i="12"/>
  <c r="C34" i="11"/>
  <c r="H33" i="11"/>
  <c r="G33" i="11"/>
  <c r="F33" i="11"/>
  <c r="E33" i="11"/>
  <c r="D33" i="11"/>
  <c r="C33" i="11"/>
  <c r="H32" i="11"/>
  <c r="G32" i="11"/>
  <c r="F32" i="11"/>
  <c r="E32" i="11"/>
  <c r="D32" i="11"/>
  <c r="C32" i="11"/>
  <c r="C31" i="11"/>
  <c r="H30" i="11"/>
  <c r="G30" i="11"/>
  <c r="F30" i="11"/>
  <c r="E30" i="11"/>
  <c r="D30" i="11"/>
  <c r="C30" i="11"/>
  <c r="E29" i="11"/>
  <c r="C29" i="11"/>
  <c r="H28" i="11"/>
  <c r="G28" i="11"/>
  <c r="F28" i="11"/>
  <c r="E28" i="11"/>
  <c r="D28" i="11"/>
  <c r="C28" i="11"/>
  <c r="C27" i="11"/>
  <c r="C26" i="11"/>
  <c r="C25" i="11"/>
  <c r="E24" i="11"/>
  <c r="C24" i="11"/>
  <c r="C23" i="11"/>
  <c r="C22" i="11"/>
  <c r="H21" i="11"/>
  <c r="G21" i="11"/>
  <c r="F21" i="11"/>
  <c r="E21" i="11"/>
  <c r="D21" i="11"/>
  <c r="C21" i="11"/>
  <c r="H20" i="11"/>
  <c r="G20" i="11"/>
  <c r="F20" i="11"/>
  <c r="E20" i="11"/>
  <c r="D20" i="11"/>
  <c r="C20" i="11"/>
  <c r="C19" i="11"/>
  <c r="H18" i="11"/>
  <c r="G18" i="11"/>
  <c r="F18" i="11"/>
  <c r="E18" i="11"/>
  <c r="D18" i="11"/>
  <c r="C18" i="11"/>
  <c r="H17" i="11"/>
  <c r="G17" i="11"/>
  <c r="F17" i="11"/>
  <c r="E17" i="11"/>
  <c r="D17" i="11"/>
  <c r="C17" i="11"/>
  <c r="C16" i="11"/>
  <c r="H15" i="11"/>
  <c r="G15" i="11"/>
  <c r="F15" i="11"/>
  <c r="E15" i="11"/>
  <c r="D15" i="11"/>
  <c r="C15" i="11"/>
  <c r="H14" i="11"/>
  <c r="G14" i="11"/>
  <c r="F14" i="11"/>
  <c r="E14" i="11"/>
  <c r="D14" i="11"/>
  <c r="C14" i="11"/>
  <c r="C13" i="11"/>
  <c r="H12" i="11"/>
  <c r="G12" i="11"/>
  <c r="F12" i="11"/>
  <c r="E12" i="11"/>
  <c r="E7" i="11" s="1"/>
  <c r="D12" i="11"/>
  <c r="D7" i="11" s="1"/>
  <c r="D6" i="11" s="1"/>
  <c r="C11" i="11"/>
  <c r="C10" i="11"/>
  <c r="C9" i="11"/>
  <c r="H8" i="11"/>
  <c r="G8" i="11"/>
  <c r="F8" i="11"/>
  <c r="E8" i="11"/>
  <c r="D8" i="11"/>
  <c r="C8" i="11"/>
  <c r="H7" i="11"/>
  <c r="G7" i="11"/>
  <c r="F7" i="11"/>
  <c r="H6" i="11"/>
  <c r="G6" i="11"/>
  <c r="F6" i="11"/>
  <c r="C35" i="10"/>
  <c r="L34" i="10"/>
  <c r="K34" i="10"/>
  <c r="J34" i="10"/>
  <c r="I34" i="10"/>
  <c r="H34" i="10"/>
  <c r="G34" i="10"/>
  <c r="F34" i="10"/>
  <c r="E34" i="10"/>
  <c r="D34" i="10"/>
  <c r="C34" i="10"/>
  <c r="L33" i="10"/>
  <c r="K33" i="10"/>
  <c r="J33" i="10"/>
  <c r="I33" i="10"/>
  <c r="H33" i="10"/>
  <c r="G33" i="10"/>
  <c r="F33" i="10"/>
  <c r="E33" i="10"/>
  <c r="D33" i="10"/>
  <c r="C33" i="10"/>
  <c r="C32" i="10"/>
  <c r="L31" i="10"/>
  <c r="K31" i="10"/>
  <c r="J31" i="10"/>
  <c r="I31" i="10"/>
  <c r="H31" i="10"/>
  <c r="G31" i="10"/>
  <c r="F31" i="10"/>
  <c r="E31" i="10"/>
  <c r="D31" i="10"/>
  <c r="C31" i="10"/>
  <c r="E30" i="10"/>
  <c r="C30" i="10"/>
  <c r="L29" i="10"/>
  <c r="K29" i="10"/>
  <c r="J29" i="10"/>
  <c r="I29" i="10"/>
  <c r="H29" i="10"/>
  <c r="G29" i="10"/>
  <c r="F29" i="10"/>
  <c r="E29" i="10"/>
  <c r="D29" i="10"/>
  <c r="C29" i="10"/>
  <c r="C28" i="10"/>
  <c r="C27" i="10"/>
  <c r="C26" i="10"/>
  <c r="D25" i="10"/>
  <c r="C25" i="10"/>
  <c r="C24" i="10"/>
  <c r="C23" i="10"/>
  <c r="L22" i="10"/>
  <c r="K22" i="10"/>
  <c r="J22" i="10"/>
  <c r="I22" i="10"/>
  <c r="H22" i="10"/>
  <c r="G22" i="10"/>
  <c r="F22" i="10"/>
  <c r="E22" i="10"/>
  <c r="D22" i="10"/>
  <c r="C22" i="10"/>
  <c r="L21" i="10"/>
  <c r="K21" i="10"/>
  <c r="J21" i="10"/>
  <c r="I21" i="10"/>
  <c r="H21" i="10"/>
  <c r="G21" i="10"/>
  <c r="F21" i="10"/>
  <c r="E21" i="10"/>
  <c r="D21" i="10"/>
  <c r="C21" i="10"/>
  <c r="F20" i="10"/>
  <c r="C20" i="10"/>
  <c r="L19" i="10"/>
  <c r="K19" i="10"/>
  <c r="J19" i="10"/>
  <c r="I19" i="10"/>
  <c r="H19" i="10"/>
  <c r="G19" i="10"/>
  <c r="F19" i="10"/>
  <c r="E19" i="10"/>
  <c r="D19" i="10"/>
  <c r="C19" i="10"/>
  <c r="L18" i="10"/>
  <c r="K18" i="10"/>
  <c r="J18" i="10"/>
  <c r="I18" i="10"/>
  <c r="H18" i="10"/>
  <c r="G18" i="10"/>
  <c r="F18" i="10"/>
  <c r="E18" i="10"/>
  <c r="D18" i="10"/>
  <c r="C18" i="10"/>
  <c r="C17" i="10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C14" i="10"/>
  <c r="L13" i="10"/>
  <c r="K13" i="10"/>
  <c r="J13" i="10"/>
  <c r="I13" i="10"/>
  <c r="H13" i="10"/>
  <c r="G13" i="10"/>
  <c r="F13" i="10"/>
  <c r="E13" i="10"/>
  <c r="D13" i="10"/>
  <c r="C13" i="10"/>
  <c r="C12" i="10"/>
  <c r="C11" i="10"/>
  <c r="C10" i="10"/>
  <c r="L9" i="10"/>
  <c r="K9" i="10"/>
  <c r="J9" i="10"/>
  <c r="I9" i="10"/>
  <c r="H9" i="10"/>
  <c r="G9" i="10"/>
  <c r="F9" i="10"/>
  <c r="E9" i="10"/>
  <c r="D9" i="10"/>
  <c r="C9" i="10"/>
  <c r="L8" i="10"/>
  <c r="K8" i="10"/>
  <c r="J8" i="10"/>
  <c r="I8" i="10"/>
  <c r="H8" i="10"/>
  <c r="G8" i="10"/>
  <c r="F8" i="10"/>
  <c r="E8" i="10"/>
  <c r="D8" i="10"/>
  <c r="C8" i="10"/>
  <c r="L7" i="10"/>
  <c r="K7" i="10"/>
  <c r="J7" i="10"/>
  <c r="I7" i="10"/>
  <c r="H7" i="10"/>
  <c r="G7" i="10"/>
  <c r="F7" i="10"/>
  <c r="E7" i="10"/>
  <c r="D7" i="10"/>
  <c r="C7" i="10"/>
  <c r="D16" i="9"/>
  <c r="B16" i="9"/>
  <c r="D14" i="9"/>
  <c r="D13" i="9"/>
  <c r="B13" i="9"/>
  <c r="D10" i="9"/>
  <c r="B9" i="9"/>
  <c r="B8" i="9"/>
  <c r="B7" i="9"/>
  <c r="C10" i="8"/>
  <c r="E9" i="8"/>
  <c r="D9" i="8"/>
  <c r="C9" i="8"/>
  <c r="E8" i="8"/>
  <c r="D8" i="8"/>
  <c r="C8" i="8"/>
  <c r="E7" i="8"/>
  <c r="D7" i="8"/>
  <c r="C7" i="8"/>
  <c r="I8" i="7"/>
  <c r="G8" i="7"/>
  <c r="C32" i="6"/>
  <c r="C31" i="6"/>
  <c r="D30" i="6"/>
  <c r="C30" i="6"/>
  <c r="C29" i="6"/>
  <c r="C28" i="6"/>
  <c r="C27" i="6"/>
  <c r="C26" i="6"/>
  <c r="C25" i="6"/>
  <c r="C24" i="6"/>
  <c r="C23" i="6"/>
  <c r="C22" i="6"/>
  <c r="C21" i="6"/>
  <c r="C20" i="6"/>
  <c r="C19" i="6"/>
  <c r="E18" i="6"/>
  <c r="C18" i="6"/>
  <c r="C17" i="6"/>
  <c r="C16" i="6"/>
  <c r="C15" i="6"/>
  <c r="C14" i="6"/>
  <c r="C13" i="6"/>
  <c r="C12" i="6"/>
  <c r="C11" i="6"/>
  <c r="C10" i="6"/>
  <c r="C9" i="6"/>
  <c r="D8" i="6"/>
  <c r="C8" i="6"/>
  <c r="E7" i="6"/>
  <c r="D7" i="6"/>
  <c r="C7" i="6"/>
  <c r="C32" i="5"/>
  <c r="E31" i="5"/>
  <c r="D31" i="5"/>
  <c r="C31" i="5"/>
  <c r="E30" i="5"/>
  <c r="D30" i="5"/>
  <c r="C30" i="5"/>
  <c r="C29" i="5"/>
  <c r="E28" i="5"/>
  <c r="D28" i="5"/>
  <c r="C28" i="5"/>
  <c r="C27" i="5"/>
  <c r="E26" i="5"/>
  <c r="D26" i="5"/>
  <c r="C26" i="5"/>
  <c r="C25" i="5"/>
  <c r="C24" i="5"/>
  <c r="C23" i="5"/>
  <c r="C22" i="5"/>
  <c r="C21" i="5"/>
  <c r="C20" i="5"/>
  <c r="E19" i="5"/>
  <c r="D19" i="5"/>
  <c r="C19" i="5"/>
  <c r="E18" i="5"/>
  <c r="D18" i="5"/>
  <c r="C18" i="5"/>
  <c r="C17" i="5"/>
  <c r="E16" i="5"/>
  <c r="D16" i="5"/>
  <c r="C16" i="5"/>
  <c r="E15" i="5"/>
  <c r="D15" i="5"/>
  <c r="C15" i="5"/>
  <c r="C14" i="5"/>
  <c r="E13" i="5"/>
  <c r="D13" i="5"/>
  <c r="C13" i="5"/>
  <c r="C12" i="5"/>
  <c r="C11" i="5"/>
  <c r="C10" i="5"/>
  <c r="E9" i="5"/>
  <c r="D9" i="5"/>
  <c r="C9" i="5"/>
  <c r="E8" i="5"/>
  <c r="D8" i="5"/>
  <c r="C8" i="5"/>
  <c r="E7" i="5"/>
  <c r="D7" i="5"/>
  <c r="C7" i="5"/>
  <c r="G17" i="4"/>
  <c r="F17" i="4"/>
  <c r="E17" i="4"/>
  <c r="D17" i="4"/>
  <c r="B17" i="4"/>
  <c r="G15" i="4"/>
  <c r="F15" i="4"/>
  <c r="E15" i="4"/>
  <c r="D15" i="4"/>
  <c r="D14" i="4"/>
  <c r="D13" i="4"/>
  <c r="D12" i="4"/>
  <c r="D11" i="4"/>
  <c r="B11" i="4"/>
  <c r="E10" i="4"/>
  <c r="D10" i="4"/>
  <c r="D9" i="4"/>
  <c r="D8" i="4"/>
  <c r="G7" i="4"/>
  <c r="F7" i="4"/>
  <c r="E7" i="4"/>
  <c r="D7" i="4"/>
  <c r="B7" i="4"/>
  <c r="C7" i="11" l="1"/>
  <c r="E6" i="11"/>
  <c r="C6" i="11" s="1"/>
  <c r="C12" i="11"/>
</calcChain>
</file>

<file path=xl/sharedStrings.xml><?xml version="1.0" encoding="utf-8"?>
<sst xmlns="http://schemas.openxmlformats.org/spreadsheetml/2006/main" count="1424" uniqueCount="532">
  <si>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</si>
  <si>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</si>
  <si>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</si>
  <si>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</si>
  <si>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</si>
  <si>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</si>
  <si>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</si>
  <si>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</si>
  <si>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</si>
  <si>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</si>
  <si>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</si>
  <si>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</si>
  <si>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</si>
  <si>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</si>
  <si>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</si>
  <si>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</si>
  <si>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</si>
  <si>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</si>
  <si>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</si>
  <si>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</si>
  <si>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</si>
  <si>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</si>
  <si>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</si>
  <si>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</si>
  <si>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</si>
  <si>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</si>
  <si>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</si>
  <si>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</si>
  <si>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</si>
  <si>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</si>
  <si>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</si>
  <si>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</si>
  <si>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</si>
  <si>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</si>
  <si>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</si>
  <si>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</si>
  <si>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</si>
  <si>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</si>
  <si>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</si>
  <si>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</si>
  <si>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</si>
  <si>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</si>
  <si>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</si>
  <si>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</si>
  <si>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</si>
  <si>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</si>
  <si>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</si>
  <si>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</si>
  <si>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</si>
  <si>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</si>
  <si>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</si>
  <si>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</si>
  <si>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</si>
  <si>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</si>
  <si>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</si>
  <si>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</si>
  <si>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</si>
  <si>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</si>
  <si>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</si>
  <si>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</si>
  <si>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</si>
  <si>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</si>
  <si>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</si>
  <si>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</si>
  <si>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</si>
  <si>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</si>
  <si>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</si>
  <si>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</si>
  <si>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</si>
  <si>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</si>
  <si>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</si>
  <si>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</si>
  <si>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</si>
  <si>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</si>
  <si>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</si>
  <si>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</si>
  <si>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</si>
  <si>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</si>
  <si>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</si>
  <si>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</si>
  <si>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</si>
  <si>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</si>
  <si>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</si>
  <si>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</si>
  <si>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</si>
  <si>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</si>
  <si>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</si>
  <si>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</si>
  <si>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</si>
  <si>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</si>
  <si>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</si>
  <si>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</si>
  <si>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</si>
  <si>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</si>
  <si>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</si>
  <si>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</si>
  <si>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</si>
  <si>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</si>
  <si>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</si>
  <si>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</si>
  <si>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</si>
  <si>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</si>
  <si>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</si>
  <si>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</si>
  <si>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</si>
  <si>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</si>
  <si>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</si>
  <si>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</si>
  <si>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</si>
  <si>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</si>
  <si>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</si>
  <si>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</si>
  <si>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</si>
  <si>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</si>
  <si>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</si>
  <si>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</si>
  <si>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</si>
  <si>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</si>
  <si>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</si>
  <si>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</si>
  <si>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</si>
  <si>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</si>
  <si>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</si>
  <si>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</si>
  <si>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</si>
  <si>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</si>
  <si>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</si>
  <si>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</si>
  <si>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</si>
  <si>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</si>
  <si>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</si>
  <si>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</si>
  <si>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</si>
  <si>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</si>
  <si>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</si>
  <si>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</si>
  <si>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</si>
  <si>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</si>
  <si>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</si>
  <si>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</si>
  <si>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</si>
  <si>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</si>
  <si>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</si>
  <si>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</si>
  <si>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</si>
  <si>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</si>
  <si>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</si>
  <si>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</si>
  <si>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</si>
  <si>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</si>
  <si>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</si>
  <si>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</si>
  <si>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</si>
  <si>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</si>
  <si>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</si>
  <si>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</si>
  <si>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</si>
  <si>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</si>
  <si>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</si>
  <si>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</si>
  <si>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</si>
  <si>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</si>
  <si>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</si>
  <si>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</si>
  <si>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</si>
  <si>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</si>
  <si>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</si>
  <si>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</si>
  <si>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</si>
  <si>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</si>
  <si>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</si>
  <si>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</si>
  <si>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</si>
  <si>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</si>
  <si>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</si>
  <si>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</si>
  <si>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</si>
  <si>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</si>
  <si>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</si>
  <si>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</si>
  <si>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</si>
  <si>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</si>
  <si>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</si>
  <si>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</si>
  <si>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</si>
  <si>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</si>
  <si>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</si>
  <si>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</si>
  <si>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</si>
  <si>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</si>
  <si>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</si>
  <si>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</si>
  <si>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</si>
  <si>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</si>
  <si>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</si>
  <si>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</si>
  <si>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</si>
  <si>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</si>
  <si>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</si>
  <si>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</si>
  <si>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</si>
  <si>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</si>
  <si>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</si>
  <si>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</si>
  <si>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</si>
  <si>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</si>
  <si>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</si>
  <si>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</si>
  <si>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</si>
  <si>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</si>
  <si>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</si>
  <si>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</si>
  <si>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</si>
  <si>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</si>
  <si>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</si>
  <si>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</si>
  <si>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</si>
  <si>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</si>
  <si>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</si>
  <si>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</si>
  <si>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</si>
  <si>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</si>
  <si>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</si>
  <si>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</si>
  <si>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</si>
  <si>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</si>
  <si>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</si>
  <si>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</si>
  <si>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</si>
  <si>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</si>
  <si>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</si>
  <si>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</si>
  <si>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</si>
  <si>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</si>
  <si>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</si>
  <si>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</si>
  <si>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</si>
  <si>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</si>
  <si>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</si>
  <si>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</si>
  <si>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</si>
  <si>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</si>
  <si>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</si>
  <si>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</si>
  <si>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</si>
  <si>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</si>
  <si>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</si>
  <si>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</si>
  <si>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</si>
  <si>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</si>
  <si>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</si>
  <si>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</si>
  <si>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</si>
  <si>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</si>
  <si>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</si>
  <si>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</si>
  <si>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</si>
  <si>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</si>
  <si>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</si>
  <si>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</si>
  <si>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</si>
  <si>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</si>
  <si>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</si>
  <si>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</si>
  <si>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</si>
  <si>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</si>
  <si>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</si>
  <si>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</si>
  <si>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</si>
  <si>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</si>
  <si>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</si>
  <si>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</si>
  <si>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</si>
  <si>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</si>
  <si>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</si>
  <si>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</si>
  <si>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</si>
  <si>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</si>
  <si>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</si>
  <si>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</si>
  <si>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</si>
  <si>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</si>
  <si>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</si>
  <si>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</si>
  <si>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</si>
  <si>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</si>
  <si>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</si>
  <si>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</si>
  <si>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</si>
  <si>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</si>
  <si>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</si>
  <si>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</si>
  <si>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</si>
  <si>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</si>
  <si>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</si>
  <si>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</si>
  <si>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</si>
  <si>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</si>
  <si>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</si>
  <si>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</si>
  <si>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</si>
  <si>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</si>
  <si>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</si>
  <si>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</si>
  <si>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</si>
  <si>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</si>
  <si>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</si>
  <si>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</si>
  <si>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</si>
  <si>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</si>
  <si>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</si>
  <si>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</si>
  <si>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重庆市梁平区交通局（本级）财政拨款收支总表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</si>
  <si>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</si>
  <si>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</si>
  <si>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</si>
  <si>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</si>
  <si>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</si>
  <si>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</si>
  <si>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</si>
  <si>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</si>
  <si>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</si>
  <si>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</si>
  <si>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</si>
  <si>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</si>
  <si>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</t>
  </si>
  <si>
    <t>政府性基金预算拨款</t>
  </si>
  <si>
    <t>卫生健康</t>
  </si>
  <si>
    <t>国有资本经营预算拨款</t>
  </si>
  <si>
    <t>交通运输支出</t>
  </si>
  <si>
    <t>二、上年结转</t>
  </si>
  <si>
    <t>住房保障支出</t>
  </si>
  <si>
    <t>城乡社区支出</t>
  </si>
  <si>
    <t>二、结转下年</t>
  </si>
  <si>
    <t>收入总数</t>
  </si>
  <si>
    <t>支出总数</t>
  </si>
  <si>
    <t>附件3-2</t>
  </si>
  <si>
    <t>重庆市梁平区交通局（本级）一般公共预算财政拨款支出预算表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</si>
  <si>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</si>
  <si>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</si>
  <si>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</si>
  <si>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</si>
  <si>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</si>
  <si>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</si>
  <si>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</si>
  <si>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社会保障和就业支出</t>
  </si>
  <si>
    <t xml:space="preserve">    行政事业单位养老支出</t>
  </si>
  <si>
    <t xml:space="preserve">      行政单位离退休支出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</si>
  <si>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</si>
  <si>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</si>
  <si>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</si>
  <si>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</si>
  <si>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</si>
  <si>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</si>
  <si>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</si>
  <si>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交通运输支出</t>
  </si>
  <si>
    <t xml:space="preserve">    公路水路运输</t>
  </si>
  <si>
    <t xml:space="preserve">      行政运行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</si>
  <si>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</si>
  <si>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</si>
  <si>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</si>
  <si>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</si>
  <si>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其他公路水路运输支出</t>
  </si>
  <si>
    <t xml:space="preserve">    车辆购置税支出</t>
  </si>
  <si>
    <t xml:space="preserve">      车辆购置税用于公路等基础设施建设支出</t>
  </si>
  <si>
    <t xml:space="preserve">    其他交通运输支出</t>
  </si>
  <si>
    <t xml:space="preserve">      其他交通运输支出</t>
  </si>
  <si>
    <t xml:space="preserve">  住房保障支出</t>
  </si>
  <si>
    <t xml:space="preserve">    住房改革支出</t>
  </si>
  <si>
    <t xml:space="preserve">      住房公积金</t>
  </si>
  <si>
    <t>附件3-3</t>
  </si>
  <si>
    <t>重庆市梁平区交通局（本级）一般公共预算财政拨款基本支出预算表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</si>
  <si>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</si>
  <si>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</si>
  <si>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</si>
  <si>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</si>
  <si>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</si>
  <si>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</si>
  <si>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</si>
  <si>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</si>
  <si>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</si>
  <si>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</si>
  <si>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</si>
  <si>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</si>
  <si>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</si>
  <si>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</si>
  <si>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</si>
  <si>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</si>
  <si>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</si>
  <si>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</si>
  <si>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</si>
  <si>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</si>
  <si>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</si>
  <si>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</si>
  <si>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</si>
  <si>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</si>
  <si>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</si>
  <si>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</si>
  <si>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</si>
  <si>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</si>
  <si>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</si>
  <si>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</si>
  <si>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</si>
  <si>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</si>
  <si>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</si>
  <si>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</si>
  <si>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</si>
  <si>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</si>
  <si>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</si>
  <si>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</si>
  <si>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</si>
  <si>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</si>
  <si>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</si>
  <si>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</si>
  <si>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</si>
  <si>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</si>
  <si>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</si>
  <si>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</si>
  <si>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</si>
  <si>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</si>
  <si>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</si>
  <si>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</si>
  <si>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</si>
  <si>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</si>
  <si>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</si>
  <si>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</si>
  <si>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</si>
  <si>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</si>
  <si>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</si>
  <si>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</si>
  <si>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重庆市梁平区交通局（本级）一般公共预算“三公”经费支出表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</si>
  <si>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</si>
  <si>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</si>
  <si>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</si>
  <si>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</si>
  <si>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</si>
  <si>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</si>
  <si>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</si>
  <si>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重庆市梁平区交通局（本级）政府性基金预算支出表</t>
  </si>
  <si>
    <t>本年政府性基金预算财政拨款支出</t>
  </si>
  <si>
    <t>212</t>
  </si>
  <si>
    <t xml:space="preserve">  城乡社区支出</t>
  </si>
  <si>
    <t>21208</t>
  </si>
  <si>
    <t xml:space="preserve">    国有土地使用权出让收入及对应专项债务收入安排的支出</t>
  </si>
  <si>
    <t>2120899</t>
  </si>
  <si>
    <t xml:space="preserve">      其他国有土地使用权出让收入安排的支出</t>
  </si>
  <si>
    <t>附件3-6</t>
  </si>
  <si>
    <t>重庆市梁平区交通局（本级）部门收支总表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</si>
  <si>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</si>
  <si>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</si>
  <si>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</si>
  <si>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</si>
  <si>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</si>
  <si>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</si>
  <si>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</si>
  <si>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</si>
  <si>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</si>
  <si>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</si>
  <si>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</si>
  <si>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</si>
  <si>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</si>
  <si>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重庆市梁平区交通局（本级）部门收入总表</t>
  </si>
  <si>
    <t>科目</t>
  </si>
  <si>
    <t>一般公共预算拨款收入</t>
  </si>
  <si>
    <t>非教育
收费收入</t>
  </si>
  <si>
    <t>教育
收费收入</t>
  </si>
  <si>
    <t xml:space="preserve">    行政单位离退休支出</t>
  </si>
  <si>
    <t xml:space="preserve">     国有土地使用权出让收入及对应专项债务收入安排的支出</t>
  </si>
  <si>
    <t xml:space="preserve">          其他国有土地使用权出让收入安排的支出</t>
  </si>
  <si>
    <t xml:space="preserve">       其他交通运输支出</t>
  </si>
  <si>
    <t>附件3-8</t>
  </si>
  <si>
    <t>重庆市梁平区交通局（本级）部门支出总表</t>
  </si>
  <si>
    <t>上缴上级支出</t>
  </si>
  <si>
    <t>事业单位经营支出</t>
  </si>
  <si>
    <t>对下级单位补助支出</t>
  </si>
  <si>
    <t xml:space="preserve">  交通运输</t>
  </si>
  <si>
    <t xml:space="preserve">      公路运输和安全</t>
  </si>
  <si>
    <t>附件3-9</t>
  </si>
  <si>
    <t>重庆市梁平区交通局（本级）政府采购预算明细表</t>
  </si>
  <si>
    <t>非教育收费收入预算</t>
  </si>
  <si>
    <t>教育收费收入预算</t>
  </si>
  <si>
    <t>货物类</t>
  </si>
  <si>
    <t>服务类</t>
  </si>
  <si>
    <t>工程类</t>
  </si>
  <si>
    <t>附件1</t>
  </si>
  <si>
    <t>2020年部门(单位)整体绩效目标表</t>
  </si>
  <si>
    <t>部门(单位)名称</t>
  </si>
  <si>
    <t>重庆市梁平区交通局</t>
  </si>
  <si>
    <t>预算支出总量（万元）</t>
  </si>
  <si>
    <t>支出总额</t>
  </si>
  <si>
    <t>当年整体绩效目标</t>
  </si>
  <si>
    <t>1、“四好农村公路”通组公路建设完成1020公里，实施普通干线公路114.1公里（含国省干线和县道及以下农村联网公路）；2、村道安防工程870万元，村道危桥改造及桥梁新改建25万元，普通国省干线公路服务区90万元（渝交便函〔2020〕14号），公路养护（国省县乡村道里程4303.3公里）1870万元；3、对133辆公交车的财政补贴900万元补贴、对33辆农村客运车辆的营运补贴33.8万元、对333辆农村客运车辆的保险126万元补贴、对338辆农村客运车辆的燃油补贴483万元、对98辆新能源公交车的运营补贴；4、智慧公交项目全面完成，各项绩效指标运行率保持在90%以上。</t>
  </si>
  <si>
    <t>绩效指标</t>
  </si>
  <si>
    <t>指标</t>
  </si>
  <si>
    <t>指标权重</t>
  </si>
  <si>
    <t>计量单位</t>
  </si>
  <si>
    <t>指标性质</t>
  </si>
  <si>
    <t>指标值</t>
  </si>
  <si>
    <t>四好农村路</t>
  </si>
  <si>
    <t>公里</t>
  </si>
  <si>
    <t>等于</t>
  </si>
  <si>
    <t>普通干线公路</t>
  </si>
  <si>
    <t>村道安防工程</t>
  </si>
  <si>
    <t>万元</t>
  </si>
  <si>
    <t>村道危桥改造</t>
  </si>
  <si>
    <t>国省干线公路服务区</t>
  </si>
  <si>
    <t>公路养护</t>
  </si>
  <si>
    <t>对133辆公交车的财政补贴</t>
  </si>
  <si>
    <t>大于</t>
  </si>
  <si>
    <t>对33辆农村客运车辆的营运补贴</t>
  </si>
  <si>
    <t>对333辆农村客运车辆的保险</t>
  </si>
  <si>
    <t>对338辆农村客运车辆的燃油补贴</t>
  </si>
  <si>
    <t>对98辆新能源公交车的运营补贴</t>
  </si>
  <si>
    <t>小于</t>
  </si>
  <si>
    <t>梁平区公路防护栏生命工程第五次工程款</t>
  </si>
  <si>
    <t>电子站牌光纤运行（10M）实时在线率</t>
  </si>
  <si>
    <t>条</t>
  </si>
  <si>
    <t>全区公交站台GPS定位准确率</t>
  </si>
  <si>
    <t>个</t>
  </si>
  <si>
    <t>全区公交智能化载物联网实时在线率</t>
  </si>
  <si>
    <t>台</t>
  </si>
  <si>
    <t>智慧公交系统后台（含各应用端）无故障率</t>
  </si>
  <si>
    <t>套</t>
  </si>
  <si>
    <t>“智慧公交”指挥调度中心运行无故障率</t>
  </si>
  <si>
    <t>注：1、预算支出总量为2020年部门预算公开的部门支出总表的合计数。</t>
  </si>
  <si>
    <r>
      <rPr>
        <sz val="11"/>
        <color theme="1"/>
        <rFont val="等线"/>
        <charset val="134"/>
        <scheme val="minor"/>
      </rPr>
      <t xml:space="preserve"> </t>
    </r>
    <r>
      <rPr>
        <sz val="11"/>
        <color theme="1"/>
        <rFont val="等线"/>
        <charset val="134"/>
        <scheme val="minor"/>
      </rPr>
      <t xml:space="preserve">   2、绩效指标用于具体反映预算年度内预期实现的产出和效果，应为一个词或一个词组、短语。指标：具体指标名称。</t>
    </r>
  </si>
  <si>
    <r>
      <rPr>
        <sz val="11"/>
        <color theme="1"/>
        <rFont val="等线"/>
        <charset val="134"/>
        <scheme val="minor"/>
      </rPr>
      <t xml:space="preserve"> </t>
    </r>
    <r>
      <rPr>
        <sz val="11"/>
        <color theme="1"/>
        <rFont val="等线"/>
        <charset val="134"/>
        <scheme val="minor"/>
      </rPr>
      <t xml:space="preserve">   3、指标权重：反映指标的重要程度，以百分制分配，由部门自行设置。</t>
    </r>
  </si>
  <si>
    <t xml:space="preserve">    4、计量单位：必填。指标值为数字的，计量单位为万元、天、%、公里、项、元/平方米等。指标值为文字的，用“无”表示。</t>
  </si>
  <si>
    <t xml:space="preserve">    5、指标性质：必填，与指标值结合用以表示指标值区间范围的符号，指标值为数字的，用=、﹥、﹤、≦、[]（表示区间）中的一个符号表示；指标值为文字的，用“无”表示。</t>
  </si>
  <si>
    <r>
      <rPr>
        <sz val="11"/>
        <color theme="1"/>
        <rFont val="等线"/>
        <charset val="134"/>
        <scheme val="minor"/>
      </rPr>
      <t xml:space="preserve"> </t>
    </r>
    <r>
      <rPr>
        <sz val="11"/>
        <color theme="1"/>
        <rFont val="等线"/>
        <charset val="134"/>
        <scheme val="minor"/>
      </rPr>
      <t xml:space="preserve">  6、指标值：必填，用数字或合格、达标等第三方科衡量的文字表示，应与计量单位、指标性质相匹配。</t>
    </r>
  </si>
  <si>
    <t>政府性基金预算拨款收入</t>
    <phoneticPr fontId="27" type="noConversion"/>
  </si>
  <si>
    <t>一般公共预算拨款收入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</si>
</sst>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_);[Red]\(0\)"/>
    <numFmt numFmtId="178" formatCode=";;"/>
    <numFmt numFmtId="179" formatCode="0.0_ "/>
    <numFmt numFmtId="180" formatCode="#,##0.0"/>
    <numFmt numFmtId="181" formatCode="#,##0.00_ "/>
    <numFmt numFmtId="182" formatCode="0.00_);[Red]\(0.00\)"/>
  </numFmts>
  <fonts count="28">
    <font>
      <sz val="11"/>
      <color theme="1"/>
      <name val="等线"/>
      <charset val="134"/>
      <scheme val="minor"/>
    </font>
    <font>
      <sz val="10"/>
      <name val="Arial"/>
      <family val="2"/>
    </font>
    <font>
      <sz val="14"/>
      <color theme="1"/>
      <name val="方正仿宋_GBK"/>
      <family val="4"/>
      <charset val="134"/>
    </font>
    <font>
      <sz val="20"/>
      <name val="方正小标宋_GBK"/>
      <family val="4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SimSun"/>
      <family val="1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12"/>
      <name val="方正黑体_GBK"/>
      <family val="4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b/>
      <sz val="16"/>
      <name val="华文细黑"/>
      <family val="3"/>
      <charset val="134"/>
    </font>
    <font>
      <sz val="22"/>
      <name val="方正小标宋_GBK"/>
      <family val="4"/>
      <charset val="134"/>
    </font>
    <font>
      <b/>
      <sz val="20"/>
      <name val="华文细黑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26" fillId="0" borderId="0">
      <alignment vertical="center"/>
    </xf>
  </cellStyleXfs>
  <cellXfs count="224">
    <xf numFmtId="0" fontId="0" fillId="0" borderId="0" xfId="0"/>
    <xf numFmtId="0" fontId="1" fillId="0" borderId="0" xfId="1" applyFont="1" applyFill="1" applyAlignment="1"/>
    <xf numFmtId="0" fontId="0" fillId="0" borderId="0" xfId="0" applyFont="1" applyFill="1" applyAlignment="1"/>
    <xf numFmtId="0" fontId="26" fillId="0" borderId="0" xfId="4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wrapText="1"/>
    </xf>
    <xf numFmtId="0" fontId="4" fillId="0" borderId="4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2" applyNumberFormat="1" applyFont="1" applyFill="1" applyAlignment="1" applyProtection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4" xfId="3" applyNumberFormat="1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11" fillId="0" borderId="4" xfId="2" applyFont="1" applyFill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4" fillId="0" borderId="0" xfId="3"/>
    <xf numFmtId="0" fontId="4" fillId="0" borderId="0" xfId="3" applyFont="1" applyFill="1" applyAlignment="1"/>
    <xf numFmtId="0" fontId="4" fillId="0" borderId="0" xfId="3" applyFont="1" applyFill="1" applyAlignment="1">
      <alignment vertical="center"/>
    </xf>
    <xf numFmtId="0" fontId="6" fillId="0" borderId="0" xfId="3" applyNumberFormat="1" applyFont="1" applyFill="1" applyAlignment="1" applyProtection="1">
      <alignment horizontal="left" vertical="center"/>
    </xf>
    <xf numFmtId="0" fontId="4" fillId="0" borderId="0" xfId="3" applyFill="1"/>
    <xf numFmtId="0" fontId="13" fillId="0" borderId="0" xfId="3" applyFont="1" applyFill="1" applyAlignment="1">
      <alignment horizontal="centerContinuous"/>
    </xf>
    <xf numFmtId="0" fontId="4" fillId="0" borderId="0" xfId="3" applyFont="1" applyFill="1" applyAlignment="1">
      <alignment horizontal="centerContinuous"/>
    </xf>
    <xf numFmtId="0" fontId="4" fillId="0" borderId="0" xfId="3" applyFont="1" applyFill="1" applyAlignment="1">
      <alignment horizontal="centerContinuous" vertical="center"/>
    </xf>
    <xf numFmtId="0" fontId="13" fillId="0" borderId="0" xfId="3" applyNumberFormat="1" applyFont="1" applyFill="1" applyAlignment="1" applyProtection="1">
      <alignment horizontal="centerContinuous" vertical="center"/>
    </xf>
    <xf numFmtId="0" fontId="11" fillId="0" borderId="0" xfId="3" applyFont="1" applyFill="1" applyAlignment="1"/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10" fillId="0" borderId="6" xfId="3" applyNumberFormat="1" applyFont="1" applyFill="1" applyBorder="1" applyAlignment="1" applyProtection="1">
      <alignment horizontal="center" vertical="center" wrapText="1"/>
    </xf>
    <xf numFmtId="49" fontId="11" fillId="0" borderId="7" xfId="3" applyNumberFormat="1" applyFont="1" applyFill="1" applyBorder="1" applyAlignment="1" applyProtection="1">
      <alignment vertical="center"/>
    </xf>
    <xf numFmtId="178" fontId="14" fillId="0" borderId="4" xfId="3" applyNumberFormat="1" applyFont="1" applyFill="1" applyBorder="1" applyAlignment="1" applyProtection="1">
      <alignment horizontal="center" vertical="center"/>
    </xf>
    <xf numFmtId="4" fontId="11" fillId="3" borderId="4" xfId="3" applyNumberFormat="1" applyFont="1" applyFill="1" applyBorder="1" applyAlignment="1">
      <alignment vertical="center"/>
    </xf>
    <xf numFmtId="4" fontId="11" fillId="3" borderId="4" xfId="3" applyNumberFormat="1" applyFont="1" applyFill="1" applyBorder="1" applyAlignment="1" applyProtection="1">
      <alignment horizontal="right" vertical="center" wrapText="1"/>
    </xf>
    <xf numFmtId="0" fontId="15" fillId="0" borderId="4" xfId="3" applyFont="1" applyFill="1" applyBorder="1" applyAlignment="1">
      <alignment vertical="center"/>
    </xf>
    <xf numFmtId="0" fontId="16" fillId="0" borderId="4" xfId="3" applyFont="1" applyFill="1" applyBorder="1" applyAlignment="1">
      <alignment vertical="center"/>
    </xf>
    <xf numFmtId="0" fontId="4" fillId="3" borderId="4" xfId="3" applyFont="1" applyFill="1" applyBorder="1" applyAlignment="1">
      <alignment vertical="center"/>
    </xf>
    <xf numFmtId="179" fontId="4" fillId="3" borderId="4" xfId="3" applyNumberFormat="1" applyFont="1" applyFill="1" applyBorder="1" applyAlignment="1">
      <alignment vertical="center"/>
    </xf>
    <xf numFmtId="0" fontId="16" fillId="0" borderId="4" xfId="3" applyFont="1" applyFill="1" applyBorder="1" applyAlignment="1">
      <alignment vertical="center" shrinkToFit="1"/>
    </xf>
    <xf numFmtId="0" fontId="4" fillId="0" borderId="4" xfId="3" applyFont="1" applyFill="1" applyBorder="1" applyAlignment="1">
      <alignment vertical="center"/>
    </xf>
    <xf numFmtId="0" fontId="4" fillId="0" borderId="0" xfId="3" applyAlignment="1">
      <alignment vertical="center"/>
    </xf>
    <xf numFmtId="0" fontId="4" fillId="0" borderId="0" xfId="3" applyFont="1" applyFill="1" applyAlignment="1">
      <alignment vertical="center" shrinkToFit="1"/>
    </xf>
    <xf numFmtId="0" fontId="12" fillId="0" borderId="0" xfId="3" applyNumberFormat="1" applyFont="1" applyFill="1" applyAlignment="1" applyProtection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 vertical="center"/>
    </xf>
    <xf numFmtId="0" fontId="6" fillId="0" borderId="0" xfId="3" applyNumberFormat="1" applyFont="1" applyFill="1" applyAlignment="1" applyProtection="1">
      <alignment horizontal="centerContinuous" vertical="center" shrinkToFit="1"/>
    </xf>
    <xf numFmtId="0" fontId="10" fillId="0" borderId="0" xfId="3" applyNumberFormat="1" applyFont="1" applyFill="1" applyAlignment="1" applyProtection="1">
      <alignment horizontal="centerContinuous" vertical="center"/>
    </xf>
    <xf numFmtId="0" fontId="10" fillId="0" borderId="0" xfId="3" applyNumberFormat="1" applyFont="1" applyFill="1" applyAlignment="1" applyProtection="1">
      <alignment horizontal="centerContinuous" vertical="center" shrinkToFit="1"/>
    </xf>
    <xf numFmtId="0" fontId="10" fillId="0" borderId="4" xfId="3" applyNumberFormat="1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shrinkToFit="1"/>
    </xf>
    <xf numFmtId="178" fontId="14" fillId="0" borderId="4" xfId="3" applyNumberFormat="1" applyFont="1" applyFill="1" applyBorder="1" applyAlignment="1" applyProtection="1">
      <alignment horizontal="center" vertical="center" shrinkToFit="1"/>
    </xf>
    <xf numFmtId="4" fontId="11" fillId="3" borderId="8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Fill="1" applyAlignment="1">
      <alignment horizontal="right"/>
    </xf>
    <xf numFmtId="0" fontId="11" fillId="0" borderId="10" xfId="3" applyNumberFormat="1" applyFont="1" applyFill="1" applyBorder="1" applyAlignment="1" applyProtection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17" fillId="0" borderId="0" xfId="3" applyFont="1" applyAlignment="1">
      <alignment horizontal="right"/>
    </xf>
    <xf numFmtId="0" fontId="12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5" fillId="0" borderId="0" xfId="3" applyFont="1" applyFill="1" applyAlignment="1">
      <alignment horizontal="centerContinuous" vertical="center"/>
    </xf>
    <xf numFmtId="0" fontId="11" fillId="0" borderId="0" xfId="3" applyFont="1" applyFill="1"/>
    <xf numFmtId="0" fontId="11" fillId="0" borderId="0" xfId="3" applyFont="1" applyAlignment="1">
      <alignment horizontal="right"/>
    </xf>
    <xf numFmtId="0" fontId="10" fillId="0" borderId="11" xfId="3" applyNumberFormat="1" applyFont="1" applyFill="1" applyBorder="1" applyAlignment="1" applyProtection="1">
      <alignment horizontal="center" vertical="center"/>
    </xf>
    <xf numFmtId="0" fontId="10" fillId="0" borderId="11" xfId="3" applyNumberFormat="1" applyFont="1" applyFill="1" applyBorder="1" applyAlignment="1" applyProtection="1">
      <alignment horizontal="centerContinuous" vertical="center" wrapText="1"/>
    </xf>
    <xf numFmtId="0" fontId="11" fillId="0" borderId="12" xfId="3" applyFont="1" applyFill="1" applyBorder="1" applyAlignment="1">
      <alignment vertical="center"/>
    </xf>
    <xf numFmtId="4" fontId="11" fillId="4" borderId="4" xfId="3" applyNumberFormat="1" applyFont="1" applyFill="1" applyBorder="1" applyAlignment="1" applyProtection="1">
      <alignment horizontal="right" vertical="center" wrapText="1"/>
    </xf>
    <xf numFmtId="0" fontId="11" fillId="0" borderId="8" xfId="3" applyFont="1" applyFill="1" applyBorder="1" applyAlignment="1">
      <alignment vertical="center" shrinkToFit="1"/>
    </xf>
    <xf numFmtId="180" fontId="11" fillId="0" borderId="8" xfId="3" applyNumberFormat="1" applyFont="1" applyBorder="1" applyAlignment="1">
      <alignment vertical="center" wrapText="1"/>
    </xf>
    <xf numFmtId="0" fontId="11" fillId="0" borderId="7" xfId="3" applyFont="1" applyBorder="1" applyAlignment="1">
      <alignment vertical="center"/>
    </xf>
    <xf numFmtId="3" fontId="11" fillId="4" borderId="4" xfId="3" applyNumberFormat="1" applyFont="1" applyFill="1" applyBorder="1" applyAlignment="1" applyProtection="1">
      <alignment horizontal="right" vertical="center" wrapText="1"/>
    </xf>
    <xf numFmtId="4" fontId="11" fillId="0" borderId="8" xfId="3" applyNumberFormat="1" applyFont="1" applyBorder="1" applyAlignment="1">
      <alignment vertical="center" wrapText="1"/>
    </xf>
    <xf numFmtId="0" fontId="11" fillId="0" borderId="7" xfId="3" applyFont="1" applyBorder="1" applyAlignment="1">
      <alignment horizontal="left" vertical="center"/>
    </xf>
    <xf numFmtId="3" fontId="11" fillId="0" borderId="8" xfId="3" applyNumberFormat="1" applyFont="1" applyBorder="1" applyAlignment="1">
      <alignment vertical="center" wrapText="1"/>
    </xf>
    <xf numFmtId="0" fontId="11" fillId="0" borderId="7" xfId="3" applyFont="1" applyFill="1" applyBorder="1" applyAlignment="1">
      <alignment vertical="center"/>
    </xf>
    <xf numFmtId="4" fontId="11" fillId="0" borderId="6" xfId="3" applyNumberFormat="1" applyFont="1" applyFill="1" applyBorder="1" applyAlignment="1" applyProtection="1">
      <alignment horizontal="right" vertical="center" wrapText="1"/>
    </xf>
    <xf numFmtId="4" fontId="11" fillId="0" borderId="4" xfId="3" applyNumberFormat="1" applyFont="1" applyFill="1" applyBorder="1" applyAlignment="1" applyProtection="1">
      <alignment horizontal="right" vertical="center" wrapText="1"/>
    </xf>
    <xf numFmtId="0" fontId="4" fillId="0" borderId="4" xfId="3" applyBorder="1"/>
    <xf numFmtId="0" fontId="11" fillId="0" borderId="4" xfId="3" applyNumberFormat="1" applyFont="1" applyFill="1" applyBorder="1" applyAlignment="1" applyProtection="1">
      <alignment horizontal="center" vertical="center"/>
    </xf>
    <xf numFmtId="4" fontId="11" fillId="4" borderId="6" xfId="3" applyNumberFormat="1" applyFont="1" applyFill="1" applyBorder="1" applyAlignment="1">
      <alignment horizontal="right" vertical="center" wrapText="1"/>
    </xf>
    <xf numFmtId="0" fontId="11" fillId="0" borderId="4" xfId="3" applyNumberFormat="1" applyFont="1" applyFill="1" applyBorder="1" applyAlignment="1" applyProtection="1">
      <alignment horizontal="center" vertical="center" wrapText="1"/>
    </xf>
    <xf numFmtId="4" fontId="11" fillId="4" borderId="4" xfId="3" applyNumberFormat="1" applyFont="1" applyFill="1" applyBorder="1" applyAlignment="1">
      <alignment vertical="center" wrapText="1"/>
    </xf>
    <xf numFmtId="4" fontId="11" fillId="0" borderId="6" xfId="3" applyNumberFormat="1" applyFont="1" applyFill="1" applyBorder="1" applyAlignment="1">
      <alignment horizontal="right" vertical="center" wrapText="1"/>
    </xf>
    <xf numFmtId="0" fontId="11" fillId="0" borderId="8" xfId="3" applyFont="1" applyBorder="1" applyAlignment="1">
      <alignment vertical="center" wrapText="1"/>
    </xf>
    <xf numFmtId="0" fontId="11" fillId="0" borderId="8" xfId="3" applyFont="1" applyFill="1" applyBorder="1" applyAlignment="1">
      <alignment vertical="center" wrapText="1"/>
    </xf>
    <xf numFmtId="4" fontId="11" fillId="0" borderId="4" xfId="3" applyNumberFormat="1" applyFont="1" applyBorder="1" applyAlignment="1">
      <alignment vertical="center" wrapText="1"/>
    </xf>
    <xf numFmtId="0" fontId="11" fillId="0" borderId="4" xfId="3" applyFont="1" applyFill="1" applyBorder="1" applyAlignment="1">
      <alignment horizontal="center" vertical="center"/>
    </xf>
    <xf numFmtId="4" fontId="11" fillId="4" borderId="11" xfId="3" applyNumberFormat="1" applyFont="1" applyFill="1" applyBorder="1" applyAlignment="1">
      <alignment horizontal="right" vertical="center" wrapText="1"/>
    </xf>
    <xf numFmtId="0" fontId="11" fillId="0" borderId="4" xfId="3" applyFont="1" applyFill="1" applyBorder="1" applyAlignment="1">
      <alignment vertical="center" wrapText="1"/>
    </xf>
    <xf numFmtId="0" fontId="5" fillId="0" borderId="0" xfId="3" applyFont="1" applyFill="1"/>
    <xf numFmtId="0" fontId="12" fillId="0" borderId="0" xfId="3" applyFont="1" applyFill="1" applyAlignment="1">
      <alignment horizontal="centerContinuous"/>
    </xf>
    <xf numFmtId="0" fontId="19" fillId="0" borderId="0" xfId="3" applyFont="1" applyAlignment="1">
      <alignment horizontal="centerContinuous"/>
    </xf>
    <xf numFmtId="0" fontId="10" fillId="0" borderId="0" xfId="3" applyFont="1" applyFill="1" applyAlignment="1">
      <alignment horizontal="centerContinuous"/>
    </xf>
    <xf numFmtId="0" fontId="10" fillId="0" borderId="0" xfId="3" applyFont="1" applyAlignment="1">
      <alignment horizontal="centerContinuous"/>
    </xf>
    <xf numFmtId="0" fontId="10" fillId="0" borderId="0" xfId="3" applyFont="1" applyAlignment="1">
      <alignment horizontal="right"/>
    </xf>
    <xf numFmtId="0" fontId="10" fillId="0" borderId="9" xfId="3" applyNumberFormat="1" applyFont="1" applyFill="1" applyBorder="1" applyAlignment="1" applyProtection="1">
      <alignment horizontal="center" vertical="center"/>
    </xf>
    <xf numFmtId="3" fontId="11" fillId="0" borderId="4" xfId="3" applyNumberFormat="1" applyFont="1" applyFill="1" applyBorder="1" applyAlignment="1" applyProtection="1">
      <alignment horizontal="right" vertical="center" wrapText="1"/>
    </xf>
    <xf numFmtId="49" fontId="11" fillId="0" borderId="4" xfId="3" applyNumberFormat="1" applyFont="1" applyFill="1" applyBorder="1" applyAlignment="1" applyProtection="1">
      <alignment horizontal="right" vertical="center"/>
    </xf>
    <xf numFmtId="178" fontId="11" fillId="0" borderId="4" xfId="3" applyNumberFormat="1" applyFont="1" applyFill="1" applyBorder="1" applyAlignment="1" applyProtection="1">
      <alignment horizontal="left" vertical="center"/>
    </xf>
    <xf numFmtId="3" fontId="11" fillId="5" borderId="4" xfId="3" applyNumberFormat="1" applyFont="1" applyFill="1" applyBorder="1" applyAlignment="1" applyProtection="1">
      <alignment horizontal="right" vertical="center" wrapText="1"/>
    </xf>
    <xf numFmtId="178" fontId="11" fillId="0" borderId="4" xfId="3" applyNumberFormat="1" applyFont="1" applyFill="1" applyBorder="1" applyAlignment="1" applyProtection="1">
      <alignment horizontal="left" vertical="center" shrinkToFit="1"/>
    </xf>
    <xf numFmtId="0" fontId="19" fillId="0" borderId="0" xfId="3" applyFont="1" applyFill="1" applyAlignment="1">
      <alignment horizontal="centerContinuous"/>
    </xf>
    <xf numFmtId="0" fontId="5" fillId="0" borderId="0" xfId="3" applyFont="1"/>
    <xf numFmtId="0" fontId="10" fillId="0" borderId="9" xfId="3" applyNumberFormat="1" applyFont="1" applyFill="1" applyBorder="1" applyAlignment="1" applyProtection="1">
      <alignment horizontal="center" vertical="center" wrapText="1"/>
    </xf>
    <xf numFmtId="4" fontId="11" fillId="0" borderId="4" xfId="3" applyNumberFormat="1" applyFont="1" applyFill="1" applyBorder="1" applyAlignment="1" applyProtection="1"/>
    <xf numFmtId="4" fontId="11" fillId="0" borderId="7" xfId="3" applyNumberFormat="1" applyFont="1" applyFill="1" applyBorder="1" applyAlignment="1" applyProtection="1"/>
    <xf numFmtId="180" fontId="11" fillId="4" borderId="7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center" vertical="center"/>
    </xf>
    <xf numFmtId="3" fontId="11" fillId="4" borderId="8" xfId="3" applyNumberFormat="1" applyFont="1" applyFill="1" applyBorder="1" applyAlignment="1" applyProtection="1">
      <alignment horizontal="right" vertical="center" wrapText="1"/>
    </xf>
    <xf numFmtId="3" fontId="11" fillId="0" borderId="14" xfId="3" applyNumberFormat="1" applyFont="1" applyFill="1" applyBorder="1" applyAlignment="1" applyProtection="1">
      <alignment horizontal="right" vertical="center" wrapText="1"/>
    </xf>
    <xf numFmtId="3" fontId="11" fillId="0" borderId="7" xfId="3" applyNumberFormat="1" applyFont="1" applyFill="1" applyBorder="1" applyAlignment="1" applyProtection="1">
      <alignment horizontal="right" vertical="center" wrapText="1"/>
    </xf>
    <xf numFmtId="180" fontId="11" fillId="0" borderId="4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right" vertical="center"/>
    </xf>
    <xf numFmtId="49" fontId="20" fillId="0" borderId="0" xfId="3" applyNumberFormat="1" applyFont="1" applyFill="1" applyAlignment="1" applyProtection="1">
      <alignment horizontal="centerContinuous"/>
    </xf>
    <xf numFmtId="0" fontId="19" fillId="0" borderId="0" xfId="3" applyNumberFormat="1" applyFont="1" applyFill="1" applyAlignment="1" applyProtection="1">
      <alignment horizontal="centerContinuous"/>
    </xf>
    <xf numFmtId="49" fontId="21" fillId="0" borderId="0" xfId="3" applyNumberFormat="1" applyFont="1" applyFill="1" applyAlignment="1" applyProtection="1">
      <alignment horizontal="center" vertical="center"/>
    </xf>
    <xf numFmtId="0" fontId="11" fillId="0" borderId="0" xfId="3" applyFont="1" applyFill="1" applyAlignment="1">
      <alignment vertical="center" shrinkToFit="1"/>
    </xf>
    <xf numFmtId="181" fontId="11" fillId="0" borderId="0" xfId="3" applyNumberFormat="1" applyFont="1" applyFill="1" applyAlignment="1">
      <alignment vertical="center"/>
    </xf>
    <xf numFmtId="0" fontId="10" fillId="0" borderId="0" xfId="3" applyNumberFormat="1" applyFont="1" applyFill="1" applyBorder="1" applyAlignment="1" applyProtection="1">
      <alignment horizontal="center" vertical="center"/>
    </xf>
    <xf numFmtId="0" fontId="10" fillId="0" borderId="4" xfId="3" applyNumberFormat="1" applyFont="1" applyFill="1" applyBorder="1" applyAlignment="1" applyProtection="1">
      <alignment horizontal="center" vertical="center" shrinkToFit="1"/>
    </xf>
    <xf numFmtId="49" fontId="11" fillId="0" borderId="4" xfId="3" applyNumberFormat="1" applyFont="1" applyFill="1" applyBorder="1" applyAlignment="1" applyProtection="1">
      <alignment vertical="center"/>
    </xf>
    <xf numFmtId="178" fontId="11" fillId="0" borderId="4" xfId="3" applyNumberFormat="1" applyFont="1" applyFill="1" applyBorder="1" applyAlignment="1" applyProtection="1">
      <alignment horizontal="center" vertical="center" shrinkToFit="1"/>
    </xf>
    <xf numFmtId="4" fontId="11" fillId="0" borderId="0" xfId="3" applyNumberFormat="1" applyFont="1" applyFill="1" applyBorder="1" applyAlignment="1" applyProtection="1">
      <alignment horizontal="right" vertical="center" wrapText="1"/>
    </xf>
    <xf numFmtId="178" fontId="11" fillId="0" borderId="4" xfId="3" applyNumberFormat="1" applyFont="1" applyFill="1" applyBorder="1" applyAlignment="1" applyProtection="1">
      <alignment vertical="center" shrinkToFit="1"/>
    </xf>
    <xf numFmtId="4" fontId="11" fillId="0" borderId="4" xfId="3" applyNumberFormat="1" applyFont="1" applyFill="1" applyBorder="1" applyAlignment="1">
      <alignment horizontal="right" vertical="center" wrapText="1"/>
    </xf>
    <xf numFmtId="0" fontId="11" fillId="0" borderId="4" xfId="3" applyFont="1" applyFill="1" applyBorder="1" applyAlignment="1">
      <alignment vertical="center" shrinkToFit="1"/>
    </xf>
    <xf numFmtId="182" fontId="11" fillId="0" borderId="4" xfId="3" applyNumberFormat="1" applyFont="1" applyFill="1" applyBorder="1" applyAlignment="1">
      <alignment horizontal="right" vertical="center" wrapText="1"/>
    </xf>
    <xf numFmtId="3" fontId="11" fillId="0" borderId="4" xfId="3" applyNumberFormat="1" applyFont="1" applyFill="1" applyBorder="1" applyAlignment="1">
      <alignment horizontal="right" vertical="center" wrapText="1"/>
    </xf>
    <xf numFmtId="49" fontId="6" fillId="0" borderId="0" xfId="3" applyNumberFormat="1" applyFont="1" applyFill="1" applyAlignment="1" applyProtection="1">
      <alignment horizontal="left" vertical="center"/>
    </xf>
    <xf numFmtId="49" fontId="22" fillId="0" borderId="0" xfId="3" applyNumberFormat="1" applyFont="1" applyFill="1" applyAlignment="1" applyProtection="1">
      <alignment horizontal="centerContinuous"/>
    </xf>
    <xf numFmtId="49" fontId="19" fillId="0" borderId="0" xfId="3" applyNumberFormat="1" applyFont="1" applyAlignment="1">
      <alignment horizontal="centerContinuous"/>
    </xf>
    <xf numFmtId="0" fontId="19" fillId="0" borderId="0" xfId="3" applyFont="1" applyFill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0" fontId="11" fillId="0" borderId="0" xfId="3" applyFont="1" applyAlignment="1">
      <alignment vertical="center"/>
    </xf>
    <xf numFmtId="0" fontId="11" fillId="0" borderId="0" xfId="3" applyNumberFormat="1" applyFont="1" applyFill="1" applyAlignment="1" applyProtection="1">
      <alignment horizontal="center" vertical="center"/>
    </xf>
    <xf numFmtId="0" fontId="11" fillId="3" borderId="4" xfId="3" applyFont="1" applyFill="1" applyBorder="1" applyAlignment="1">
      <alignment vertical="center"/>
    </xf>
    <xf numFmtId="4" fontId="11" fillId="3" borderId="4" xfId="3" applyNumberFormat="1" applyFont="1" applyFill="1" applyBorder="1" applyAlignment="1" applyProtection="1">
      <alignment horizontal="right" vertical="center"/>
    </xf>
    <xf numFmtId="0" fontId="15" fillId="0" borderId="4" xfId="3" applyFont="1" applyBorder="1" applyAlignment="1">
      <alignment vertical="center"/>
    </xf>
    <xf numFmtId="0" fontId="4" fillId="3" borderId="4" xfId="3" applyFill="1" applyBorder="1" applyAlignment="1">
      <alignment vertical="center"/>
    </xf>
    <xf numFmtId="0" fontId="4" fillId="0" borderId="4" xfId="3" applyBorder="1" applyAlignment="1">
      <alignment vertical="center"/>
    </xf>
    <xf numFmtId="0" fontId="16" fillId="0" borderId="4" xfId="3" applyFont="1" applyBorder="1" applyAlignment="1">
      <alignment vertical="center"/>
    </xf>
    <xf numFmtId="0" fontId="5" fillId="0" borderId="0" xfId="2" applyFont="1"/>
    <xf numFmtId="0" fontId="4" fillId="0" borderId="0" xfId="2" applyAlignment="1">
      <alignment wrapText="1"/>
    </xf>
    <xf numFmtId="0" fontId="4" fillId="0" borderId="0" xfId="2"/>
    <xf numFmtId="0" fontId="5" fillId="0" borderId="0" xfId="2" applyFont="1" applyAlignment="1">
      <alignment wrapText="1"/>
    </xf>
    <xf numFmtId="0" fontId="12" fillId="0" borderId="0" xfId="2" applyNumberFormat="1" applyFont="1" applyFill="1" applyAlignment="1" applyProtection="1">
      <alignment horizontal="centerContinuous"/>
    </xf>
    <xf numFmtId="0" fontId="5" fillId="0" borderId="0" xfId="2" applyFont="1" applyAlignment="1">
      <alignment horizontal="centerContinuous"/>
    </xf>
    <xf numFmtId="0" fontId="5" fillId="0" borderId="0" xfId="2" applyFont="1" applyFill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NumberFormat="1" applyFont="1" applyFill="1" applyAlignment="1" applyProtection="1">
      <alignment horizontal="right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4" fontId="11" fillId="4" borderId="9" xfId="2" applyNumberFormat="1" applyFont="1" applyFill="1" applyBorder="1" applyAlignment="1">
      <alignment horizontal="right" vertical="center" wrapText="1"/>
    </xf>
    <xf numFmtId="4" fontId="11" fillId="0" borderId="11" xfId="2" applyNumberFormat="1" applyFont="1" applyBorder="1" applyAlignment="1">
      <alignment horizontal="left" vertical="center"/>
    </xf>
    <xf numFmtId="4" fontId="11" fillId="4" borderId="11" xfId="2" applyNumberFormat="1" applyFont="1" applyFill="1" applyBorder="1" applyAlignment="1">
      <alignment horizontal="right" vertical="center"/>
    </xf>
    <xf numFmtId="3" fontId="11" fillId="4" borderId="11" xfId="2" applyNumberFormat="1" applyFont="1" applyFill="1" applyBorder="1" applyAlignment="1">
      <alignment horizontal="right" vertical="center"/>
    </xf>
    <xf numFmtId="0" fontId="11" fillId="0" borderId="7" xfId="2" applyFont="1" applyFill="1" applyBorder="1" applyAlignment="1">
      <alignment horizontal="left" vertical="center"/>
    </xf>
    <xf numFmtId="4" fontId="11" fillId="0" borderId="6" xfId="2" applyNumberFormat="1" applyFont="1" applyFill="1" applyBorder="1" applyAlignment="1" applyProtection="1">
      <alignment horizontal="right" vertical="center" wrapText="1"/>
    </xf>
    <xf numFmtId="4" fontId="11" fillId="0" borderId="8" xfId="2" applyNumberFormat="1" applyFont="1" applyFill="1" applyBorder="1" applyAlignment="1">
      <alignment horizontal="left" vertical="center" wrapText="1"/>
    </xf>
    <xf numFmtId="180" fontId="11" fillId="4" borderId="4" xfId="2" applyNumberFormat="1" applyFont="1" applyFill="1" applyBorder="1" applyAlignment="1">
      <alignment horizontal="right" vertical="center" wrapText="1"/>
    </xf>
    <xf numFmtId="180" fontId="11" fillId="0" borderId="4" xfId="2" applyNumberFormat="1" applyFont="1" applyBorder="1" applyAlignment="1">
      <alignment horizontal="right" vertical="center" wrapText="1"/>
    </xf>
    <xf numFmtId="4" fontId="11" fillId="0" borderId="4" xfId="2" applyNumberFormat="1" applyFont="1" applyBorder="1" applyAlignment="1">
      <alignment horizontal="right" vertical="center" wrapText="1"/>
    </xf>
    <xf numFmtId="3" fontId="11" fillId="0" borderId="4" xfId="2" applyNumberFormat="1" applyFont="1" applyFill="1" applyBorder="1" applyAlignment="1" applyProtection="1">
      <alignment horizontal="right" vertical="center" wrapText="1"/>
    </xf>
    <xf numFmtId="4" fontId="11" fillId="4" borderId="4" xfId="2" applyNumberFormat="1" applyFont="1" applyFill="1" applyBorder="1" applyAlignment="1">
      <alignment horizontal="right" vertical="center" wrapText="1"/>
    </xf>
    <xf numFmtId="0" fontId="11" fillId="0" borderId="7" xfId="2" applyFont="1" applyBorder="1" applyAlignment="1">
      <alignment horizontal="left" vertical="center"/>
    </xf>
    <xf numFmtId="4" fontId="11" fillId="0" borderId="11" xfId="2" applyNumberFormat="1" applyFont="1" applyFill="1" applyBorder="1" applyAlignment="1" applyProtection="1">
      <alignment horizontal="right" vertical="center" wrapText="1"/>
    </xf>
    <xf numFmtId="0" fontId="11" fillId="0" borderId="4" xfId="2" applyFont="1" applyBorder="1" applyAlignment="1">
      <alignment horizontal="center" vertical="center"/>
    </xf>
    <xf numFmtId="3" fontId="11" fillId="4" borderId="4" xfId="2" applyNumberFormat="1" applyFont="1" applyFill="1" applyBorder="1" applyAlignment="1">
      <alignment horizontal="right" vertical="center" wrapText="1"/>
    </xf>
    <xf numFmtId="3" fontId="11" fillId="0" borderId="4" xfId="2" applyNumberFormat="1" applyFont="1" applyBorder="1" applyAlignment="1">
      <alignment horizontal="right" vertical="center" wrapText="1"/>
    </xf>
    <xf numFmtId="4" fontId="11" fillId="0" borderId="4" xfId="2" applyNumberFormat="1" applyFont="1" applyFill="1" applyBorder="1" applyAlignment="1" applyProtection="1">
      <alignment horizontal="right" vertical="center" wrapText="1"/>
    </xf>
    <xf numFmtId="4" fontId="11" fillId="0" borderId="4" xfId="2" applyNumberFormat="1" applyFont="1" applyBorder="1" applyAlignment="1">
      <alignment horizontal="center" vertical="center"/>
    </xf>
    <xf numFmtId="4" fontId="11" fillId="4" borderId="4" xfId="2" applyNumberFormat="1" applyFont="1" applyFill="1" applyBorder="1" applyAlignment="1" applyProtection="1">
      <alignment horizontal="right" vertical="center"/>
    </xf>
    <xf numFmtId="4" fontId="11" fillId="4" borderId="4" xfId="2" applyNumberFormat="1" applyFont="1" applyFill="1" applyBorder="1" applyAlignment="1">
      <alignment horizontal="right" vertical="center"/>
    </xf>
    <xf numFmtId="4" fontId="11" fillId="0" borderId="4" xfId="2" applyNumberFormat="1" applyFont="1" applyBorder="1" applyAlignment="1">
      <alignment horizontal="right" vertical="center"/>
    </xf>
    <xf numFmtId="4" fontId="11" fillId="0" borderId="4" xfId="2" applyNumberFormat="1" applyFont="1" applyFill="1" applyBorder="1" applyAlignment="1">
      <alignment horizontal="right" vertical="center"/>
    </xf>
    <xf numFmtId="4" fontId="11" fillId="4" borderId="4" xfId="2" applyNumberFormat="1" applyFont="1" applyFill="1" applyBorder="1" applyAlignment="1">
      <alignment horizontal="center" vertical="center"/>
    </xf>
    <xf numFmtId="4" fontId="11" fillId="0" borderId="4" xfId="2" applyNumberFormat="1" applyFont="1" applyFill="1" applyBorder="1" applyAlignment="1">
      <alignment horizontal="center" vertical="center"/>
    </xf>
    <xf numFmtId="3" fontId="11" fillId="4" borderId="4" xfId="2" applyNumberFormat="1" applyFont="1" applyFill="1" applyBorder="1" applyAlignment="1">
      <alignment horizontal="right" vertical="center"/>
    </xf>
    <xf numFmtId="0" fontId="4" fillId="0" borderId="15" xfId="2" applyBorder="1" applyAlignment="1">
      <alignment wrapText="1"/>
    </xf>
    <xf numFmtId="0" fontId="0" fillId="0" borderId="0" xfId="0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/>
    <xf numFmtId="0" fontId="25" fillId="6" borderId="4" xfId="0" applyFont="1" applyFill="1" applyBorder="1" applyAlignment="1">
      <alignment horizontal="center"/>
    </xf>
    <xf numFmtId="0" fontId="25" fillId="6" borderId="4" xfId="0" applyFont="1" applyFill="1" applyBorder="1"/>
    <xf numFmtId="3" fontId="11" fillId="3" borderId="8" xfId="3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center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4" xfId="3" applyNumberFormat="1" applyFont="1" applyFill="1" applyBorder="1" applyAlignment="1" applyProtection="1">
      <alignment horizontal="center" vertical="center"/>
    </xf>
    <xf numFmtId="0" fontId="10" fillId="0" borderId="7" xfId="3" applyNumberFormat="1" applyFont="1" applyFill="1" applyBorder="1" applyAlignment="1" applyProtection="1">
      <alignment horizontal="center" vertical="center"/>
    </xf>
    <xf numFmtId="0" fontId="10" fillId="0" borderId="11" xfId="3" applyNumberFormat="1" applyFont="1" applyFill="1" applyBorder="1" applyAlignment="1" applyProtection="1">
      <alignment horizontal="center" vertical="center"/>
    </xf>
    <xf numFmtId="0" fontId="10" fillId="0" borderId="6" xfId="3" applyNumberFormat="1" applyFont="1" applyFill="1" applyBorder="1" applyAlignment="1" applyProtection="1">
      <alignment horizontal="center" vertical="center"/>
    </xf>
    <xf numFmtId="0" fontId="10" fillId="0" borderId="12" xfId="3" applyNumberFormat="1" applyFont="1" applyFill="1" applyBorder="1" applyAlignment="1" applyProtection="1">
      <alignment horizontal="center" vertical="center" wrapText="1"/>
    </xf>
    <xf numFmtId="0" fontId="10" fillId="0" borderId="6" xfId="3" applyNumberFormat="1" applyFont="1" applyFill="1" applyBorder="1" applyAlignment="1" applyProtection="1">
      <alignment horizontal="center" vertical="center" wrapText="1"/>
    </xf>
    <xf numFmtId="0" fontId="10" fillId="0" borderId="13" xfId="3" applyNumberFormat="1" applyFont="1" applyFill="1" applyBorder="1" applyAlignment="1" applyProtection="1">
      <alignment horizontal="center" vertical="center"/>
    </xf>
    <xf numFmtId="0" fontId="10" fillId="0" borderId="4" xfId="3" applyNumberFormat="1" applyFont="1" applyFill="1" applyBorder="1" applyAlignment="1" applyProtection="1">
      <alignment horizontal="center" vertical="center" wrapText="1"/>
    </xf>
    <xf numFmtId="49" fontId="10" fillId="0" borderId="7" xfId="3" applyNumberFormat="1" applyFont="1" applyFill="1" applyBorder="1" applyAlignment="1" applyProtection="1">
      <alignment horizontal="center" vertical="center"/>
    </xf>
    <xf numFmtId="49" fontId="10" fillId="0" borderId="8" xfId="3" applyNumberFormat="1" applyFont="1" applyFill="1" applyBorder="1" applyAlignment="1" applyProtection="1">
      <alignment horizontal="center" vertical="center"/>
    </xf>
    <xf numFmtId="0" fontId="10" fillId="0" borderId="11" xfId="3" applyNumberFormat="1" applyFont="1" applyFill="1" applyBorder="1" applyAlignment="1" applyProtection="1">
      <alignment horizontal="center" vertical="center" wrapText="1"/>
    </xf>
    <xf numFmtId="0" fontId="10" fillId="0" borderId="7" xfId="3" applyNumberFormat="1" applyFont="1" applyFill="1" applyBorder="1" applyAlignment="1" applyProtection="1">
      <alignment horizontal="center" vertical="center" wrapText="1"/>
    </xf>
    <xf numFmtId="0" fontId="10" fillId="0" borderId="8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Alignment="1" applyProtection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2" borderId="0" xfId="4" applyFont="1" applyFill="1" applyAlignment="1">
      <alignment horizontal="left" vertical="center" wrapText="1"/>
    </xf>
    <xf numFmtId="0" fontId="26" fillId="2" borderId="0" xfId="4" applyFill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0" fontId="0" fillId="0" borderId="0" xfId="4" applyFont="1" applyAlignment="1">
      <alignment horizontal="left" vertical="center"/>
    </xf>
    <xf numFmtId="0" fontId="26" fillId="0" borderId="0" xfId="4" applyAlignment="1">
      <alignment horizontal="left" vertical="center"/>
    </xf>
    <xf numFmtId="0" fontId="0" fillId="0" borderId="0" xfId="4" applyFont="1" applyAlignment="1">
      <alignment horizontal="left" vertical="center" wrapText="1"/>
    </xf>
    <xf numFmtId="0" fontId="26" fillId="0" borderId="0" xfId="4" applyAlignment="1">
      <alignment horizontal="left" vertical="center" wrapText="1"/>
    </xf>
    <xf numFmtId="0" fontId="2" fillId="0" borderId="0" xfId="4" applyFont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7" hidden="1" customWidth="1"/>
    <col min="2" max="2" width="15.375" style="187" customWidth="1"/>
    <col min="3" max="3" width="59.75" customWidth="1"/>
    <col min="4" max="4" width="13" style="187" customWidth="1"/>
    <col min="5" max="5" width="101.5" customWidth="1"/>
    <col min="6" max="6" width="29.25" customWidth="1"/>
    <col min="7" max="7" width="30.75" style="187" customWidth="1"/>
    <col min="8" max="8" width="28.5" style="187" customWidth="1"/>
    <col min="9" max="9" width="72.875" customWidth="1"/>
  </cols>
  <sheetData>
    <row r="2" spans="1:9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4" spans="1:9" ht="22.5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spans="1:9" ht="22.5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spans="1:9" ht="22.5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spans="1:9" ht="22.5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spans="1:9" ht="22.5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spans="1:9" ht="22.5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spans="1:9" ht="22.5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spans="1:9" ht="22.5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spans="1:9" ht="22.5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spans="1:9" ht="22.5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spans="1:9" ht="22.5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spans="1:9" ht="22.5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spans="1:9" ht="22.5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spans="1:9" ht="22.5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spans="1:9" ht="22.5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spans="1:9" ht="22.5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spans="1:9" ht="22.5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spans="1:9" ht="22.5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spans="1:9" ht="22.5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spans="1:9" ht="22.5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spans="1:9" ht="22.5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spans="1:9" ht="22.5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spans="1:9" ht="22.5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spans="1:9" ht="22.5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spans="1:9" ht="22.5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spans="1:9" ht="22.5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spans="1:9" ht="22.5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spans="1:9" ht="22.5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spans="1:9" ht="22.5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spans="1:9" ht="22.5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spans="1:9" ht="22.5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spans="1:9" ht="22.5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spans="1:9" ht="22.5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spans="1:9" ht="22.5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spans="1:9" ht="22.5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spans="1:9" ht="22.5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spans="1:9" ht="22.5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spans="1:9" ht="22.5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spans="1:9" ht="22.5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spans="1:9" ht="22.5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spans="1:9" ht="22.5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spans="1:9" ht="22.5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spans="1:9" ht="22.5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spans="1:9" ht="22.5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spans="1:9" ht="22.5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spans="1:9" ht="22.5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spans="1:9" ht="22.5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spans="1:9" ht="22.5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spans="1:9" ht="22.5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spans="1:9" ht="22.5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spans="1:9" ht="22.5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spans="1:9" ht="22.5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spans="1:9" ht="22.5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spans="1:9" ht="22.5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spans="1:9" ht="22.5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spans="1:9" ht="22.5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spans="1:9" ht="22.5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spans="1:9" ht="22.5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spans="1:9" ht="22.5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spans="1:9" ht="22.5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spans="1:9" ht="22.5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spans="1:9" ht="22.5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spans="1:9" ht="22.5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spans="1:9" ht="22.5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spans="1:9" ht="22.5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spans="1:9" ht="22.5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spans="1:9" ht="22.5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spans="1:9" ht="22.5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spans="1:9" ht="22.5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spans="1:9" ht="22.5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spans="1:9" ht="22.5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spans="1:9" ht="22.5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spans="1:9" ht="22.5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spans="1:9" ht="22.5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spans="1:9" ht="22.5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spans="1:9" ht="22.5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spans="1:9" ht="22.5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spans="1:9" ht="22.5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spans="1:9" ht="22.5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spans="1:9" ht="22.5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spans="1:9" ht="22.5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spans="1:9" ht="22.5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spans="1:9" ht="22.5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spans="1:9" ht="22.5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spans="1:9" ht="22.5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spans="1:9" ht="22.5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spans="1:9" ht="22.5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spans="1:9" ht="22.5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spans="1:9" ht="22.5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spans="1:9" ht="22.5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spans="1:9" ht="22.5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spans="1:9" ht="22.5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spans="1:9" ht="22.5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spans="1:9" ht="22.5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spans="1:9" ht="22.5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spans="1:9" ht="22.5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spans="1:9" ht="22.5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spans="1:9" ht="22.5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spans="1:9" ht="22.5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spans="1:9" ht="22.5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spans="1:9" ht="22.5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spans="1:9" ht="22.5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spans="1:9" ht="22.5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spans="1:9" ht="22.5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spans="1:9" ht="22.5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spans="1:9" ht="22.5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spans="1:9" ht="22.5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spans="1:9" ht="22.5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spans="1:9" ht="22.5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spans="1:9" ht="22.5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spans="1:9" ht="22.5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spans="1:9" ht="22.5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spans="1:9" ht="22.5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spans="1:9" ht="22.5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spans="1:9" ht="22.5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spans="1:9" ht="22.5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spans="1:9" ht="22.5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spans="1:9" ht="22.5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spans="1:9" ht="22.5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spans="1:9" ht="22.5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spans="1:9" ht="22.5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spans="1:9" ht="22.5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spans="1:9" ht="22.5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spans="1:9" ht="22.5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spans="1:9" ht="22.5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spans="1:9" ht="22.5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spans="1:9" ht="22.5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spans="1:9" ht="22.5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spans="1:9" ht="22.5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spans="1:9" ht="22.5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spans="1:9" ht="22.5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spans="1:9" ht="22.5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spans="1:9" ht="22.5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spans="1:9" ht="22.5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spans="1:9" ht="22.5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spans="1:9" ht="22.5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spans="1:9" ht="22.5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spans="1:9" ht="22.5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spans="1:9" ht="22.5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spans="1:9" ht="22.5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spans="1:9" ht="22.5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spans="1:9" ht="22.5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spans="1:9" ht="22.5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spans="1:9" ht="22.5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spans="1:9" ht="22.5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spans="1:9" ht="22.5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spans="1:9" ht="22.5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spans="1:9" ht="22.5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spans="1:9" ht="22.5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spans="1:9" ht="22.5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spans="1:9" ht="22.5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spans="1:9" ht="22.5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spans="1:9" ht="22.5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spans="1:9" ht="22.5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spans="1:9" ht="22.5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spans="1:9" ht="22.5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spans="1:9" ht="22.5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spans="1:9" ht="22.5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spans="1:9" ht="22.5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spans="1:9" ht="22.5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spans="1:9" ht="22.5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spans="1:9" ht="22.5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spans="1:9" ht="22.5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spans="1:9" ht="22.5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spans="1:9" ht="22.5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spans="1:9" ht="22.5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spans="1:9" ht="22.5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spans="1:9" ht="22.5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spans="1:9" ht="22.5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spans="1:9" ht="22.5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spans="1:9" ht="22.5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spans="1:9" ht="22.5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spans="1:9" ht="22.5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spans="1:9" ht="22.5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spans="1:9" ht="22.5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spans="1:9" ht="22.5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spans="1:9" ht="22.5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spans="1:9" ht="22.5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spans="1:9" ht="22.5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spans="1:9" ht="22.5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spans="1:9" ht="22.5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spans="1:9" ht="22.5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spans="1:9" ht="22.5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spans="1:9" ht="22.5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spans="1:9" ht="22.5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spans="1:9" ht="22.5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spans="1:9" ht="22.5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spans="1:9" ht="22.5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spans="1:9" ht="22.5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spans="1:9" ht="22.5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spans="1:9" ht="22.5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spans="1:9" ht="22.5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spans="1:9" ht="22.5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spans="1:9" ht="22.5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spans="1:9" ht="22.5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spans="1:9" ht="22.5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spans="1:9" ht="22.5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spans="1:9" ht="22.5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spans="1:9" ht="22.5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spans="1:9" ht="22.5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spans="1:9" ht="22.5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spans="1:9" ht="22.5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spans="1:9" ht="22.5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spans="1:9" ht="22.5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spans="1:9" ht="22.5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spans="1:9" ht="22.5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spans="1:9" ht="22.5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spans="1:9" ht="22.5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spans="1:9" ht="22.5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spans="1:9" ht="22.5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spans="1:9" ht="22.5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spans="1:9" ht="22.5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spans="1:9" ht="22.5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spans="1:9" ht="22.5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spans="1:9" ht="22.5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spans="1:9" ht="22.5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spans="1:9" ht="22.5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spans="1:9" ht="22.5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spans="1:9" ht="22.5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spans="1:9" ht="22.5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spans="1:9" ht="22.5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spans="1:9" ht="22.5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spans="1:9" ht="22.5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spans="1:9" ht="22.5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spans="1:9" ht="22.5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spans="1:9" ht="22.5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spans="1:9" ht="22.5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spans="1:9" ht="22.5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spans="1:9" ht="22.5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spans="1:9" ht="22.5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spans="1:9" ht="22.5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spans="1:9" ht="22.5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spans="1:9" ht="22.5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spans="1:9" ht="22.5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spans="1:9" ht="22.5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spans="1:9" ht="22.5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spans="1:9" ht="22.5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spans="1:9" ht="22.5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spans="1:9" ht="22.5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spans="1:9" ht="22.5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spans="1:9" ht="22.5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spans="1:9" ht="22.5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spans="1:9" ht="22.5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spans="1:9" ht="22.5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spans="1:9" ht="22.5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spans="1:9" ht="22.5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spans="1:9" ht="22.5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spans="1:9" ht="22.5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spans="1:9" ht="22.5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spans="1:9" ht="22.5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spans="1:9" ht="22.5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spans="1:9" ht="22.5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spans="1:9" ht="22.5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spans="1:9" ht="22.5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spans="1:9" ht="22.5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mergeCells count="1">
    <mergeCell ref="A2:I2"/>
  </mergeCells>
  <phoneticPr fontId="2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B8" sqref="B8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6" t="s">
        <v>477</v>
      </c>
      <c r="B1" s="17"/>
      <c r="C1" s="17"/>
      <c r="D1" s="17"/>
      <c r="E1" s="17"/>
      <c r="F1" s="17"/>
    </row>
    <row r="2" spans="1:11" ht="40.5" customHeight="1">
      <c r="A2" s="210" t="s">
        <v>478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21.75" customHeight="1">
      <c r="A3" s="17"/>
      <c r="B3" s="17"/>
      <c r="C3" s="17"/>
      <c r="D3" s="17"/>
      <c r="E3" s="17"/>
      <c r="F3" s="17"/>
      <c r="K3" t="s">
        <v>313</v>
      </c>
    </row>
    <row r="4" spans="1:11" ht="22.5" customHeight="1">
      <c r="A4" s="211" t="s">
        <v>316</v>
      </c>
      <c r="B4" s="203" t="s">
        <v>318</v>
      </c>
      <c r="C4" s="203" t="s">
        <v>457</v>
      </c>
      <c r="D4" s="203" t="s">
        <v>463</v>
      </c>
      <c r="E4" s="203" t="s">
        <v>448</v>
      </c>
      <c r="F4" s="203" t="s">
        <v>449</v>
      </c>
      <c r="G4" s="203" t="s">
        <v>450</v>
      </c>
      <c r="H4" s="203"/>
      <c r="I4" s="203" t="s">
        <v>451</v>
      </c>
      <c r="J4" s="203" t="s">
        <v>452</v>
      </c>
      <c r="K4" s="203" t="s">
        <v>455</v>
      </c>
    </row>
    <row r="5" spans="1:11" s="15" customFormat="1" ht="57" customHeight="1">
      <c r="A5" s="211"/>
      <c r="B5" s="203"/>
      <c r="C5" s="203"/>
      <c r="D5" s="203"/>
      <c r="E5" s="203"/>
      <c r="F5" s="203"/>
      <c r="G5" s="18" t="s">
        <v>479</v>
      </c>
      <c r="H5" s="18" t="s">
        <v>480</v>
      </c>
      <c r="I5" s="203"/>
      <c r="J5" s="203"/>
      <c r="K5" s="203"/>
    </row>
    <row r="6" spans="1:11" ht="30" customHeight="1">
      <c r="A6" s="19" t="s">
        <v>318</v>
      </c>
      <c r="B6" s="20">
        <f>SUM(B7:B9)</f>
        <v>168</v>
      </c>
      <c r="C6" s="20"/>
      <c r="D6" s="20">
        <f t="shared" ref="D6" si="0">SUM(D7:D9)</f>
        <v>168</v>
      </c>
      <c r="E6" s="21"/>
      <c r="F6" s="21"/>
      <c r="G6" s="21"/>
      <c r="H6" s="21"/>
      <c r="I6" s="21"/>
      <c r="J6" s="21"/>
      <c r="K6" s="21"/>
    </row>
    <row r="7" spans="1:11" ht="48" customHeight="1">
      <c r="A7" s="22" t="s">
        <v>481</v>
      </c>
      <c r="B7" s="20">
        <f>SUM(C7:K7)</f>
        <v>168</v>
      </c>
      <c r="C7" s="20"/>
      <c r="D7" s="20">
        <v>168</v>
      </c>
      <c r="E7" s="20"/>
      <c r="F7" s="23"/>
      <c r="G7" s="23"/>
      <c r="H7" s="23"/>
      <c r="I7" s="23"/>
      <c r="J7" s="23"/>
      <c r="K7" s="23"/>
    </row>
    <row r="8" spans="1:11" ht="48" customHeight="1">
      <c r="A8" s="22" t="s">
        <v>482</v>
      </c>
      <c r="B8" s="20"/>
      <c r="C8" s="20"/>
      <c r="D8" s="20"/>
      <c r="E8" s="21"/>
      <c r="F8" s="21"/>
      <c r="G8" s="21"/>
      <c r="H8" s="21"/>
      <c r="I8" s="21"/>
      <c r="J8" s="21"/>
      <c r="K8" s="21"/>
    </row>
    <row r="9" spans="1:11" ht="49.5" customHeight="1">
      <c r="A9" s="22" t="s">
        <v>483</v>
      </c>
      <c r="B9" s="20"/>
      <c r="C9" s="20"/>
      <c r="D9" s="20"/>
      <c r="E9" s="21"/>
      <c r="F9" s="21"/>
      <c r="G9" s="21"/>
      <c r="H9" s="21"/>
      <c r="I9" s="21"/>
      <c r="J9" s="21"/>
      <c r="K9" s="21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7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workbookViewId="0">
      <selection activeCell="G3" sqref="G3"/>
    </sheetView>
  </sheetViews>
  <sheetFormatPr defaultColWidth="9" defaultRowHeight="13.5"/>
  <cols>
    <col min="1" max="1" width="13.875" style="3" customWidth="1"/>
    <col min="2" max="2" width="29.375" style="3" customWidth="1"/>
    <col min="3" max="3" width="7.5" style="3" customWidth="1"/>
    <col min="4" max="4" width="10.375" style="3" customWidth="1"/>
    <col min="5" max="5" width="9.625" style="3" customWidth="1"/>
    <col min="6" max="6" width="12.5" style="3" customWidth="1"/>
    <col min="7" max="251" width="9" style="3"/>
    <col min="252" max="252" width="1.125" style="3" customWidth="1"/>
    <col min="253" max="253" width="16.5" style="3" customWidth="1"/>
    <col min="254" max="254" width="29.375" style="3" customWidth="1"/>
    <col min="255" max="255" width="10.875" style="3" customWidth="1"/>
    <col min="256" max="256" width="12.625" style="3" customWidth="1"/>
    <col min="257" max="257" width="12.375" style="3" customWidth="1"/>
    <col min="258" max="258" width="12.5" style="3" customWidth="1"/>
    <col min="259" max="507" width="9" style="3"/>
    <col min="508" max="508" width="1.125" style="3" customWidth="1"/>
    <col min="509" max="509" width="16.5" style="3" customWidth="1"/>
    <col min="510" max="510" width="29.375" style="3" customWidth="1"/>
    <col min="511" max="511" width="10.875" style="3" customWidth="1"/>
    <col min="512" max="512" width="12.625" style="3" customWidth="1"/>
    <col min="513" max="513" width="12.375" style="3" customWidth="1"/>
    <col min="514" max="514" width="12.5" style="3" customWidth="1"/>
    <col min="515" max="763" width="9" style="3"/>
    <col min="764" max="764" width="1.125" style="3" customWidth="1"/>
    <col min="765" max="765" width="16.5" style="3" customWidth="1"/>
    <col min="766" max="766" width="29.375" style="3" customWidth="1"/>
    <col min="767" max="767" width="10.875" style="3" customWidth="1"/>
    <col min="768" max="768" width="12.625" style="3" customWidth="1"/>
    <col min="769" max="769" width="12.375" style="3" customWidth="1"/>
    <col min="770" max="770" width="12.5" style="3" customWidth="1"/>
    <col min="771" max="1019" width="9" style="3"/>
    <col min="1020" max="1020" width="1.125" style="3" customWidth="1"/>
    <col min="1021" max="1021" width="16.5" style="3" customWidth="1"/>
    <col min="1022" max="1022" width="29.375" style="3" customWidth="1"/>
    <col min="1023" max="1023" width="10.875" style="3" customWidth="1"/>
    <col min="1024" max="1024" width="12.625" style="3" customWidth="1"/>
    <col min="1025" max="1025" width="12.375" style="3" customWidth="1"/>
    <col min="1026" max="1026" width="12.5" style="3" customWidth="1"/>
    <col min="1027" max="1275" width="9" style="3"/>
    <col min="1276" max="1276" width="1.125" style="3" customWidth="1"/>
    <col min="1277" max="1277" width="16.5" style="3" customWidth="1"/>
    <col min="1278" max="1278" width="29.375" style="3" customWidth="1"/>
    <col min="1279" max="1279" width="10.875" style="3" customWidth="1"/>
    <col min="1280" max="1280" width="12.625" style="3" customWidth="1"/>
    <col min="1281" max="1281" width="12.375" style="3" customWidth="1"/>
    <col min="1282" max="1282" width="12.5" style="3" customWidth="1"/>
    <col min="1283" max="1531" width="9" style="3"/>
    <col min="1532" max="1532" width="1.125" style="3" customWidth="1"/>
    <col min="1533" max="1533" width="16.5" style="3" customWidth="1"/>
    <col min="1534" max="1534" width="29.375" style="3" customWidth="1"/>
    <col min="1535" max="1535" width="10.875" style="3" customWidth="1"/>
    <col min="1536" max="1536" width="12.625" style="3" customWidth="1"/>
    <col min="1537" max="1537" width="12.375" style="3" customWidth="1"/>
    <col min="1538" max="1538" width="12.5" style="3" customWidth="1"/>
    <col min="1539" max="1787" width="9" style="3"/>
    <col min="1788" max="1788" width="1.125" style="3" customWidth="1"/>
    <col min="1789" max="1789" width="16.5" style="3" customWidth="1"/>
    <col min="1790" max="1790" width="29.375" style="3" customWidth="1"/>
    <col min="1791" max="1791" width="10.875" style="3" customWidth="1"/>
    <col min="1792" max="1792" width="12.625" style="3" customWidth="1"/>
    <col min="1793" max="1793" width="12.375" style="3" customWidth="1"/>
    <col min="1794" max="1794" width="12.5" style="3" customWidth="1"/>
    <col min="1795" max="2043" width="9" style="3"/>
    <col min="2044" max="2044" width="1.125" style="3" customWidth="1"/>
    <col min="2045" max="2045" width="16.5" style="3" customWidth="1"/>
    <col min="2046" max="2046" width="29.375" style="3" customWidth="1"/>
    <col min="2047" max="2047" width="10.875" style="3" customWidth="1"/>
    <col min="2048" max="2048" width="12.625" style="3" customWidth="1"/>
    <col min="2049" max="2049" width="12.375" style="3" customWidth="1"/>
    <col min="2050" max="2050" width="12.5" style="3" customWidth="1"/>
    <col min="2051" max="2299" width="9" style="3"/>
    <col min="2300" max="2300" width="1.125" style="3" customWidth="1"/>
    <col min="2301" max="2301" width="16.5" style="3" customWidth="1"/>
    <col min="2302" max="2302" width="29.375" style="3" customWidth="1"/>
    <col min="2303" max="2303" width="10.875" style="3" customWidth="1"/>
    <col min="2304" max="2304" width="12.625" style="3" customWidth="1"/>
    <col min="2305" max="2305" width="12.375" style="3" customWidth="1"/>
    <col min="2306" max="2306" width="12.5" style="3" customWidth="1"/>
    <col min="2307" max="2555" width="9" style="3"/>
    <col min="2556" max="2556" width="1.125" style="3" customWidth="1"/>
    <col min="2557" max="2557" width="16.5" style="3" customWidth="1"/>
    <col min="2558" max="2558" width="29.375" style="3" customWidth="1"/>
    <col min="2559" max="2559" width="10.875" style="3" customWidth="1"/>
    <col min="2560" max="2560" width="12.625" style="3" customWidth="1"/>
    <col min="2561" max="2561" width="12.375" style="3" customWidth="1"/>
    <col min="2562" max="2562" width="12.5" style="3" customWidth="1"/>
    <col min="2563" max="2811" width="9" style="3"/>
    <col min="2812" max="2812" width="1.125" style="3" customWidth="1"/>
    <col min="2813" max="2813" width="16.5" style="3" customWidth="1"/>
    <col min="2814" max="2814" width="29.375" style="3" customWidth="1"/>
    <col min="2815" max="2815" width="10.875" style="3" customWidth="1"/>
    <col min="2816" max="2816" width="12.625" style="3" customWidth="1"/>
    <col min="2817" max="2817" width="12.375" style="3" customWidth="1"/>
    <col min="2818" max="2818" width="12.5" style="3" customWidth="1"/>
    <col min="2819" max="3067" width="9" style="3"/>
    <col min="3068" max="3068" width="1.125" style="3" customWidth="1"/>
    <col min="3069" max="3069" width="16.5" style="3" customWidth="1"/>
    <col min="3070" max="3070" width="29.375" style="3" customWidth="1"/>
    <col min="3071" max="3071" width="10.875" style="3" customWidth="1"/>
    <col min="3072" max="3072" width="12.625" style="3" customWidth="1"/>
    <col min="3073" max="3073" width="12.375" style="3" customWidth="1"/>
    <col min="3074" max="3074" width="12.5" style="3" customWidth="1"/>
    <col min="3075" max="3323" width="9" style="3"/>
    <col min="3324" max="3324" width="1.125" style="3" customWidth="1"/>
    <col min="3325" max="3325" width="16.5" style="3" customWidth="1"/>
    <col min="3326" max="3326" width="29.375" style="3" customWidth="1"/>
    <col min="3327" max="3327" width="10.875" style="3" customWidth="1"/>
    <col min="3328" max="3328" width="12.625" style="3" customWidth="1"/>
    <col min="3329" max="3329" width="12.375" style="3" customWidth="1"/>
    <col min="3330" max="3330" width="12.5" style="3" customWidth="1"/>
    <col min="3331" max="3579" width="9" style="3"/>
    <col min="3580" max="3580" width="1.125" style="3" customWidth="1"/>
    <col min="3581" max="3581" width="16.5" style="3" customWidth="1"/>
    <col min="3582" max="3582" width="29.375" style="3" customWidth="1"/>
    <col min="3583" max="3583" width="10.875" style="3" customWidth="1"/>
    <col min="3584" max="3584" width="12.625" style="3" customWidth="1"/>
    <col min="3585" max="3585" width="12.375" style="3" customWidth="1"/>
    <col min="3586" max="3586" width="12.5" style="3" customWidth="1"/>
    <col min="3587" max="3835" width="9" style="3"/>
    <col min="3836" max="3836" width="1.125" style="3" customWidth="1"/>
    <col min="3837" max="3837" width="16.5" style="3" customWidth="1"/>
    <col min="3838" max="3838" width="29.375" style="3" customWidth="1"/>
    <col min="3839" max="3839" width="10.875" style="3" customWidth="1"/>
    <col min="3840" max="3840" width="12.625" style="3" customWidth="1"/>
    <col min="3841" max="3841" width="12.375" style="3" customWidth="1"/>
    <col min="3842" max="3842" width="12.5" style="3" customWidth="1"/>
    <col min="3843" max="4091" width="9" style="3"/>
    <col min="4092" max="4092" width="1.125" style="3" customWidth="1"/>
    <col min="4093" max="4093" width="16.5" style="3" customWidth="1"/>
    <col min="4094" max="4094" width="29.375" style="3" customWidth="1"/>
    <col min="4095" max="4095" width="10.875" style="3" customWidth="1"/>
    <col min="4096" max="4096" width="12.625" style="3" customWidth="1"/>
    <col min="4097" max="4097" width="12.375" style="3" customWidth="1"/>
    <col min="4098" max="4098" width="12.5" style="3" customWidth="1"/>
    <col min="4099" max="4347" width="9" style="3"/>
    <col min="4348" max="4348" width="1.125" style="3" customWidth="1"/>
    <col min="4349" max="4349" width="16.5" style="3" customWidth="1"/>
    <col min="4350" max="4350" width="29.375" style="3" customWidth="1"/>
    <col min="4351" max="4351" width="10.875" style="3" customWidth="1"/>
    <col min="4352" max="4352" width="12.625" style="3" customWidth="1"/>
    <col min="4353" max="4353" width="12.375" style="3" customWidth="1"/>
    <col min="4354" max="4354" width="12.5" style="3" customWidth="1"/>
    <col min="4355" max="4603" width="9" style="3"/>
    <col min="4604" max="4604" width="1.125" style="3" customWidth="1"/>
    <col min="4605" max="4605" width="16.5" style="3" customWidth="1"/>
    <col min="4606" max="4606" width="29.375" style="3" customWidth="1"/>
    <col min="4607" max="4607" width="10.875" style="3" customWidth="1"/>
    <col min="4608" max="4608" width="12.625" style="3" customWidth="1"/>
    <col min="4609" max="4609" width="12.375" style="3" customWidth="1"/>
    <col min="4610" max="4610" width="12.5" style="3" customWidth="1"/>
    <col min="4611" max="4859" width="9" style="3"/>
    <col min="4860" max="4860" width="1.125" style="3" customWidth="1"/>
    <col min="4861" max="4861" width="16.5" style="3" customWidth="1"/>
    <col min="4862" max="4862" width="29.375" style="3" customWidth="1"/>
    <col min="4863" max="4863" width="10.875" style="3" customWidth="1"/>
    <col min="4864" max="4864" width="12.625" style="3" customWidth="1"/>
    <col min="4865" max="4865" width="12.375" style="3" customWidth="1"/>
    <col min="4866" max="4866" width="12.5" style="3" customWidth="1"/>
    <col min="4867" max="5115" width="9" style="3"/>
    <col min="5116" max="5116" width="1.125" style="3" customWidth="1"/>
    <col min="5117" max="5117" width="16.5" style="3" customWidth="1"/>
    <col min="5118" max="5118" width="29.375" style="3" customWidth="1"/>
    <col min="5119" max="5119" width="10.875" style="3" customWidth="1"/>
    <col min="5120" max="5120" width="12.625" style="3" customWidth="1"/>
    <col min="5121" max="5121" width="12.375" style="3" customWidth="1"/>
    <col min="5122" max="5122" width="12.5" style="3" customWidth="1"/>
    <col min="5123" max="5371" width="9" style="3"/>
    <col min="5372" max="5372" width="1.125" style="3" customWidth="1"/>
    <col min="5373" max="5373" width="16.5" style="3" customWidth="1"/>
    <col min="5374" max="5374" width="29.375" style="3" customWidth="1"/>
    <col min="5375" max="5375" width="10.875" style="3" customWidth="1"/>
    <col min="5376" max="5376" width="12.625" style="3" customWidth="1"/>
    <col min="5377" max="5377" width="12.375" style="3" customWidth="1"/>
    <col min="5378" max="5378" width="12.5" style="3" customWidth="1"/>
    <col min="5379" max="5627" width="9" style="3"/>
    <col min="5628" max="5628" width="1.125" style="3" customWidth="1"/>
    <col min="5629" max="5629" width="16.5" style="3" customWidth="1"/>
    <col min="5630" max="5630" width="29.375" style="3" customWidth="1"/>
    <col min="5631" max="5631" width="10.875" style="3" customWidth="1"/>
    <col min="5632" max="5632" width="12.625" style="3" customWidth="1"/>
    <col min="5633" max="5633" width="12.375" style="3" customWidth="1"/>
    <col min="5634" max="5634" width="12.5" style="3" customWidth="1"/>
    <col min="5635" max="5883" width="9" style="3"/>
    <col min="5884" max="5884" width="1.125" style="3" customWidth="1"/>
    <col min="5885" max="5885" width="16.5" style="3" customWidth="1"/>
    <col min="5886" max="5886" width="29.375" style="3" customWidth="1"/>
    <col min="5887" max="5887" width="10.875" style="3" customWidth="1"/>
    <col min="5888" max="5888" width="12.625" style="3" customWidth="1"/>
    <col min="5889" max="5889" width="12.375" style="3" customWidth="1"/>
    <col min="5890" max="5890" width="12.5" style="3" customWidth="1"/>
    <col min="5891" max="6139" width="9" style="3"/>
    <col min="6140" max="6140" width="1.125" style="3" customWidth="1"/>
    <col min="6141" max="6141" width="16.5" style="3" customWidth="1"/>
    <col min="6142" max="6142" width="29.375" style="3" customWidth="1"/>
    <col min="6143" max="6143" width="10.875" style="3" customWidth="1"/>
    <col min="6144" max="6144" width="12.625" style="3" customWidth="1"/>
    <col min="6145" max="6145" width="12.375" style="3" customWidth="1"/>
    <col min="6146" max="6146" width="12.5" style="3" customWidth="1"/>
    <col min="6147" max="6395" width="9" style="3"/>
    <col min="6396" max="6396" width="1.125" style="3" customWidth="1"/>
    <col min="6397" max="6397" width="16.5" style="3" customWidth="1"/>
    <col min="6398" max="6398" width="29.375" style="3" customWidth="1"/>
    <col min="6399" max="6399" width="10.875" style="3" customWidth="1"/>
    <col min="6400" max="6400" width="12.625" style="3" customWidth="1"/>
    <col min="6401" max="6401" width="12.375" style="3" customWidth="1"/>
    <col min="6402" max="6402" width="12.5" style="3" customWidth="1"/>
    <col min="6403" max="6651" width="9" style="3"/>
    <col min="6652" max="6652" width="1.125" style="3" customWidth="1"/>
    <col min="6653" max="6653" width="16.5" style="3" customWidth="1"/>
    <col min="6654" max="6654" width="29.375" style="3" customWidth="1"/>
    <col min="6655" max="6655" width="10.875" style="3" customWidth="1"/>
    <col min="6656" max="6656" width="12.625" style="3" customWidth="1"/>
    <col min="6657" max="6657" width="12.375" style="3" customWidth="1"/>
    <col min="6658" max="6658" width="12.5" style="3" customWidth="1"/>
    <col min="6659" max="6907" width="9" style="3"/>
    <col min="6908" max="6908" width="1.125" style="3" customWidth="1"/>
    <col min="6909" max="6909" width="16.5" style="3" customWidth="1"/>
    <col min="6910" max="6910" width="29.375" style="3" customWidth="1"/>
    <col min="6911" max="6911" width="10.875" style="3" customWidth="1"/>
    <col min="6912" max="6912" width="12.625" style="3" customWidth="1"/>
    <col min="6913" max="6913" width="12.375" style="3" customWidth="1"/>
    <col min="6914" max="6914" width="12.5" style="3" customWidth="1"/>
    <col min="6915" max="7163" width="9" style="3"/>
    <col min="7164" max="7164" width="1.125" style="3" customWidth="1"/>
    <col min="7165" max="7165" width="16.5" style="3" customWidth="1"/>
    <col min="7166" max="7166" width="29.375" style="3" customWidth="1"/>
    <col min="7167" max="7167" width="10.875" style="3" customWidth="1"/>
    <col min="7168" max="7168" width="12.625" style="3" customWidth="1"/>
    <col min="7169" max="7169" width="12.375" style="3" customWidth="1"/>
    <col min="7170" max="7170" width="12.5" style="3" customWidth="1"/>
    <col min="7171" max="7419" width="9" style="3"/>
    <col min="7420" max="7420" width="1.125" style="3" customWidth="1"/>
    <col min="7421" max="7421" width="16.5" style="3" customWidth="1"/>
    <col min="7422" max="7422" width="29.375" style="3" customWidth="1"/>
    <col min="7423" max="7423" width="10.875" style="3" customWidth="1"/>
    <col min="7424" max="7424" width="12.625" style="3" customWidth="1"/>
    <col min="7425" max="7425" width="12.375" style="3" customWidth="1"/>
    <col min="7426" max="7426" width="12.5" style="3" customWidth="1"/>
    <col min="7427" max="7675" width="9" style="3"/>
    <col min="7676" max="7676" width="1.125" style="3" customWidth="1"/>
    <col min="7677" max="7677" width="16.5" style="3" customWidth="1"/>
    <col min="7678" max="7678" width="29.375" style="3" customWidth="1"/>
    <col min="7679" max="7679" width="10.875" style="3" customWidth="1"/>
    <col min="7680" max="7680" width="12.625" style="3" customWidth="1"/>
    <col min="7681" max="7681" width="12.375" style="3" customWidth="1"/>
    <col min="7682" max="7682" width="12.5" style="3" customWidth="1"/>
    <col min="7683" max="7931" width="9" style="3"/>
    <col min="7932" max="7932" width="1.125" style="3" customWidth="1"/>
    <col min="7933" max="7933" width="16.5" style="3" customWidth="1"/>
    <col min="7934" max="7934" width="29.375" style="3" customWidth="1"/>
    <col min="7935" max="7935" width="10.875" style="3" customWidth="1"/>
    <col min="7936" max="7936" width="12.625" style="3" customWidth="1"/>
    <col min="7937" max="7937" width="12.375" style="3" customWidth="1"/>
    <col min="7938" max="7938" width="12.5" style="3" customWidth="1"/>
    <col min="7939" max="8187" width="9" style="3"/>
    <col min="8188" max="8188" width="1.125" style="3" customWidth="1"/>
    <col min="8189" max="8189" width="16.5" style="3" customWidth="1"/>
    <col min="8190" max="8190" width="29.375" style="3" customWidth="1"/>
    <col min="8191" max="8191" width="10.875" style="3" customWidth="1"/>
    <col min="8192" max="8192" width="12.625" style="3" customWidth="1"/>
    <col min="8193" max="8193" width="12.375" style="3" customWidth="1"/>
    <col min="8194" max="8194" width="12.5" style="3" customWidth="1"/>
    <col min="8195" max="8443" width="9" style="3"/>
    <col min="8444" max="8444" width="1.125" style="3" customWidth="1"/>
    <col min="8445" max="8445" width="16.5" style="3" customWidth="1"/>
    <col min="8446" max="8446" width="29.375" style="3" customWidth="1"/>
    <col min="8447" max="8447" width="10.875" style="3" customWidth="1"/>
    <col min="8448" max="8448" width="12.625" style="3" customWidth="1"/>
    <col min="8449" max="8449" width="12.375" style="3" customWidth="1"/>
    <col min="8450" max="8450" width="12.5" style="3" customWidth="1"/>
    <col min="8451" max="8699" width="9" style="3"/>
    <col min="8700" max="8700" width="1.125" style="3" customWidth="1"/>
    <col min="8701" max="8701" width="16.5" style="3" customWidth="1"/>
    <col min="8702" max="8702" width="29.375" style="3" customWidth="1"/>
    <col min="8703" max="8703" width="10.875" style="3" customWidth="1"/>
    <col min="8704" max="8704" width="12.625" style="3" customWidth="1"/>
    <col min="8705" max="8705" width="12.375" style="3" customWidth="1"/>
    <col min="8706" max="8706" width="12.5" style="3" customWidth="1"/>
    <col min="8707" max="8955" width="9" style="3"/>
    <col min="8956" max="8956" width="1.125" style="3" customWidth="1"/>
    <col min="8957" max="8957" width="16.5" style="3" customWidth="1"/>
    <col min="8958" max="8958" width="29.375" style="3" customWidth="1"/>
    <col min="8959" max="8959" width="10.875" style="3" customWidth="1"/>
    <col min="8960" max="8960" width="12.625" style="3" customWidth="1"/>
    <col min="8961" max="8961" width="12.375" style="3" customWidth="1"/>
    <col min="8962" max="8962" width="12.5" style="3" customWidth="1"/>
    <col min="8963" max="9211" width="9" style="3"/>
    <col min="9212" max="9212" width="1.125" style="3" customWidth="1"/>
    <col min="9213" max="9213" width="16.5" style="3" customWidth="1"/>
    <col min="9214" max="9214" width="29.375" style="3" customWidth="1"/>
    <col min="9215" max="9215" width="10.875" style="3" customWidth="1"/>
    <col min="9216" max="9216" width="12.625" style="3" customWidth="1"/>
    <col min="9217" max="9217" width="12.375" style="3" customWidth="1"/>
    <col min="9218" max="9218" width="12.5" style="3" customWidth="1"/>
    <col min="9219" max="9467" width="9" style="3"/>
    <col min="9468" max="9468" width="1.125" style="3" customWidth="1"/>
    <col min="9469" max="9469" width="16.5" style="3" customWidth="1"/>
    <col min="9470" max="9470" width="29.375" style="3" customWidth="1"/>
    <col min="9471" max="9471" width="10.875" style="3" customWidth="1"/>
    <col min="9472" max="9472" width="12.625" style="3" customWidth="1"/>
    <col min="9473" max="9473" width="12.375" style="3" customWidth="1"/>
    <col min="9474" max="9474" width="12.5" style="3" customWidth="1"/>
    <col min="9475" max="9723" width="9" style="3"/>
    <col min="9724" max="9724" width="1.125" style="3" customWidth="1"/>
    <col min="9725" max="9725" width="16.5" style="3" customWidth="1"/>
    <col min="9726" max="9726" width="29.375" style="3" customWidth="1"/>
    <col min="9727" max="9727" width="10.875" style="3" customWidth="1"/>
    <col min="9728" max="9728" width="12.625" style="3" customWidth="1"/>
    <col min="9729" max="9729" width="12.375" style="3" customWidth="1"/>
    <col min="9730" max="9730" width="12.5" style="3" customWidth="1"/>
    <col min="9731" max="9979" width="9" style="3"/>
    <col min="9980" max="9980" width="1.125" style="3" customWidth="1"/>
    <col min="9981" max="9981" width="16.5" style="3" customWidth="1"/>
    <col min="9982" max="9982" width="29.375" style="3" customWidth="1"/>
    <col min="9983" max="9983" width="10.875" style="3" customWidth="1"/>
    <col min="9984" max="9984" width="12.625" style="3" customWidth="1"/>
    <col min="9985" max="9985" width="12.375" style="3" customWidth="1"/>
    <col min="9986" max="9986" width="12.5" style="3" customWidth="1"/>
    <col min="9987" max="10235" width="9" style="3"/>
    <col min="10236" max="10236" width="1.125" style="3" customWidth="1"/>
    <col min="10237" max="10237" width="16.5" style="3" customWidth="1"/>
    <col min="10238" max="10238" width="29.375" style="3" customWidth="1"/>
    <col min="10239" max="10239" width="10.875" style="3" customWidth="1"/>
    <col min="10240" max="10240" width="12.625" style="3" customWidth="1"/>
    <col min="10241" max="10241" width="12.375" style="3" customWidth="1"/>
    <col min="10242" max="10242" width="12.5" style="3" customWidth="1"/>
    <col min="10243" max="10491" width="9" style="3"/>
    <col min="10492" max="10492" width="1.125" style="3" customWidth="1"/>
    <col min="10493" max="10493" width="16.5" style="3" customWidth="1"/>
    <col min="10494" max="10494" width="29.375" style="3" customWidth="1"/>
    <col min="10495" max="10495" width="10.875" style="3" customWidth="1"/>
    <col min="10496" max="10496" width="12.625" style="3" customWidth="1"/>
    <col min="10497" max="10497" width="12.375" style="3" customWidth="1"/>
    <col min="10498" max="10498" width="12.5" style="3" customWidth="1"/>
    <col min="10499" max="10747" width="9" style="3"/>
    <col min="10748" max="10748" width="1.125" style="3" customWidth="1"/>
    <col min="10749" max="10749" width="16.5" style="3" customWidth="1"/>
    <col min="10750" max="10750" width="29.375" style="3" customWidth="1"/>
    <col min="10751" max="10751" width="10.875" style="3" customWidth="1"/>
    <col min="10752" max="10752" width="12.625" style="3" customWidth="1"/>
    <col min="10753" max="10753" width="12.375" style="3" customWidth="1"/>
    <col min="10754" max="10754" width="12.5" style="3" customWidth="1"/>
    <col min="10755" max="11003" width="9" style="3"/>
    <col min="11004" max="11004" width="1.125" style="3" customWidth="1"/>
    <col min="11005" max="11005" width="16.5" style="3" customWidth="1"/>
    <col min="11006" max="11006" width="29.375" style="3" customWidth="1"/>
    <col min="11007" max="11007" width="10.875" style="3" customWidth="1"/>
    <col min="11008" max="11008" width="12.625" style="3" customWidth="1"/>
    <col min="11009" max="11009" width="12.375" style="3" customWidth="1"/>
    <col min="11010" max="11010" width="12.5" style="3" customWidth="1"/>
    <col min="11011" max="11259" width="9" style="3"/>
    <col min="11260" max="11260" width="1.125" style="3" customWidth="1"/>
    <col min="11261" max="11261" width="16.5" style="3" customWidth="1"/>
    <col min="11262" max="11262" width="29.375" style="3" customWidth="1"/>
    <col min="11263" max="11263" width="10.875" style="3" customWidth="1"/>
    <col min="11264" max="11264" width="12.625" style="3" customWidth="1"/>
    <col min="11265" max="11265" width="12.375" style="3" customWidth="1"/>
    <col min="11266" max="11266" width="12.5" style="3" customWidth="1"/>
    <col min="11267" max="11515" width="9" style="3"/>
    <col min="11516" max="11516" width="1.125" style="3" customWidth="1"/>
    <col min="11517" max="11517" width="16.5" style="3" customWidth="1"/>
    <col min="11518" max="11518" width="29.375" style="3" customWidth="1"/>
    <col min="11519" max="11519" width="10.875" style="3" customWidth="1"/>
    <col min="11520" max="11520" width="12.625" style="3" customWidth="1"/>
    <col min="11521" max="11521" width="12.375" style="3" customWidth="1"/>
    <col min="11522" max="11522" width="12.5" style="3" customWidth="1"/>
    <col min="11523" max="11771" width="9" style="3"/>
    <col min="11772" max="11772" width="1.125" style="3" customWidth="1"/>
    <col min="11773" max="11773" width="16.5" style="3" customWidth="1"/>
    <col min="11774" max="11774" width="29.375" style="3" customWidth="1"/>
    <col min="11775" max="11775" width="10.875" style="3" customWidth="1"/>
    <col min="11776" max="11776" width="12.625" style="3" customWidth="1"/>
    <col min="11777" max="11777" width="12.375" style="3" customWidth="1"/>
    <col min="11778" max="11778" width="12.5" style="3" customWidth="1"/>
    <col min="11779" max="12027" width="9" style="3"/>
    <col min="12028" max="12028" width="1.125" style="3" customWidth="1"/>
    <col min="12029" max="12029" width="16.5" style="3" customWidth="1"/>
    <col min="12030" max="12030" width="29.375" style="3" customWidth="1"/>
    <col min="12031" max="12031" width="10.875" style="3" customWidth="1"/>
    <col min="12032" max="12032" width="12.625" style="3" customWidth="1"/>
    <col min="12033" max="12033" width="12.375" style="3" customWidth="1"/>
    <col min="12034" max="12034" width="12.5" style="3" customWidth="1"/>
    <col min="12035" max="12283" width="9" style="3"/>
    <col min="12284" max="12284" width="1.125" style="3" customWidth="1"/>
    <col min="12285" max="12285" width="16.5" style="3" customWidth="1"/>
    <col min="12286" max="12286" width="29.375" style="3" customWidth="1"/>
    <col min="12287" max="12287" width="10.875" style="3" customWidth="1"/>
    <col min="12288" max="12288" width="12.625" style="3" customWidth="1"/>
    <col min="12289" max="12289" width="12.375" style="3" customWidth="1"/>
    <col min="12290" max="12290" width="12.5" style="3" customWidth="1"/>
    <col min="12291" max="12539" width="9" style="3"/>
    <col min="12540" max="12540" width="1.125" style="3" customWidth="1"/>
    <col min="12541" max="12541" width="16.5" style="3" customWidth="1"/>
    <col min="12542" max="12542" width="29.375" style="3" customWidth="1"/>
    <col min="12543" max="12543" width="10.875" style="3" customWidth="1"/>
    <col min="12544" max="12544" width="12.625" style="3" customWidth="1"/>
    <col min="12545" max="12545" width="12.375" style="3" customWidth="1"/>
    <col min="12546" max="12546" width="12.5" style="3" customWidth="1"/>
    <col min="12547" max="12795" width="9" style="3"/>
    <col min="12796" max="12796" width="1.125" style="3" customWidth="1"/>
    <col min="12797" max="12797" width="16.5" style="3" customWidth="1"/>
    <col min="12798" max="12798" width="29.375" style="3" customWidth="1"/>
    <col min="12799" max="12799" width="10.875" style="3" customWidth="1"/>
    <col min="12800" max="12800" width="12.625" style="3" customWidth="1"/>
    <col min="12801" max="12801" width="12.375" style="3" customWidth="1"/>
    <col min="12802" max="12802" width="12.5" style="3" customWidth="1"/>
    <col min="12803" max="13051" width="9" style="3"/>
    <col min="13052" max="13052" width="1.125" style="3" customWidth="1"/>
    <col min="13053" max="13053" width="16.5" style="3" customWidth="1"/>
    <col min="13054" max="13054" width="29.375" style="3" customWidth="1"/>
    <col min="13055" max="13055" width="10.875" style="3" customWidth="1"/>
    <col min="13056" max="13056" width="12.625" style="3" customWidth="1"/>
    <col min="13057" max="13057" width="12.375" style="3" customWidth="1"/>
    <col min="13058" max="13058" width="12.5" style="3" customWidth="1"/>
    <col min="13059" max="13307" width="9" style="3"/>
    <col min="13308" max="13308" width="1.125" style="3" customWidth="1"/>
    <col min="13309" max="13309" width="16.5" style="3" customWidth="1"/>
    <col min="13310" max="13310" width="29.375" style="3" customWidth="1"/>
    <col min="13311" max="13311" width="10.875" style="3" customWidth="1"/>
    <col min="13312" max="13312" width="12.625" style="3" customWidth="1"/>
    <col min="13313" max="13313" width="12.375" style="3" customWidth="1"/>
    <col min="13314" max="13314" width="12.5" style="3" customWidth="1"/>
    <col min="13315" max="13563" width="9" style="3"/>
    <col min="13564" max="13564" width="1.125" style="3" customWidth="1"/>
    <col min="13565" max="13565" width="16.5" style="3" customWidth="1"/>
    <col min="13566" max="13566" width="29.375" style="3" customWidth="1"/>
    <col min="13567" max="13567" width="10.875" style="3" customWidth="1"/>
    <col min="13568" max="13568" width="12.625" style="3" customWidth="1"/>
    <col min="13569" max="13569" width="12.375" style="3" customWidth="1"/>
    <col min="13570" max="13570" width="12.5" style="3" customWidth="1"/>
    <col min="13571" max="13819" width="9" style="3"/>
    <col min="13820" max="13820" width="1.125" style="3" customWidth="1"/>
    <col min="13821" max="13821" width="16.5" style="3" customWidth="1"/>
    <col min="13822" max="13822" width="29.375" style="3" customWidth="1"/>
    <col min="13823" max="13823" width="10.875" style="3" customWidth="1"/>
    <col min="13824" max="13824" width="12.625" style="3" customWidth="1"/>
    <col min="13825" max="13825" width="12.375" style="3" customWidth="1"/>
    <col min="13826" max="13826" width="12.5" style="3" customWidth="1"/>
    <col min="13827" max="14075" width="9" style="3"/>
    <col min="14076" max="14076" width="1.125" style="3" customWidth="1"/>
    <col min="14077" max="14077" width="16.5" style="3" customWidth="1"/>
    <col min="14078" max="14078" width="29.375" style="3" customWidth="1"/>
    <col min="14079" max="14079" width="10.875" style="3" customWidth="1"/>
    <col min="14080" max="14080" width="12.625" style="3" customWidth="1"/>
    <col min="14081" max="14081" width="12.375" style="3" customWidth="1"/>
    <col min="14082" max="14082" width="12.5" style="3" customWidth="1"/>
    <col min="14083" max="14331" width="9" style="3"/>
    <col min="14332" max="14332" width="1.125" style="3" customWidth="1"/>
    <col min="14333" max="14333" width="16.5" style="3" customWidth="1"/>
    <col min="14334" max="14334" width="29.375" style="3" customWidth="1"/>
    <col min="14335" max="14335" width="10.875" style="3" customWidth="1"/>
    <col min="14336" max="14336" width="12.625" style="3" customWidth="1"/>
    <col min="14337" max="14337" width="12.375" style="3" customWidth="1"/>
    <col min="14338" max="14338" width="12.5" style="3" customWidth="1"/>
    <col min="14339" max="14587" width="9" style="3"/>
    <col min="14588" max="14588" width="1.125" style="3" customWidth="1"/>
    <col min="14589" max="14589" width="16.5" style="3" customWidth="1"/>
    <col min="14590" max="14590" width="29.375" style="3" customWidth="1"/>
    <col min="14591" max="14591" width="10.875" style="3" customWidth="1"/>
    <col min="14592" max="14592" width="12.625" style="3" customWidth="1"/>
    <col min="14593" max="14593" width="12.375" style="3" customWidth="1"/>
    <col min="14594" max="14594" width="12.5" style="3" customWidth="1"/>
    <col min="14595" max="14843" width="9" style="3"/>
    <col min="14844" max="14844" width="1.125" style="3" customWidth="1"/>
    <col min="14845" max="14845" width="16.5" style="3" customWidth="1"/>
    <col min="14846" max="14846" width="29.375" style="3" customWidth="1"/>
    <col min="14847" max="14847" width="10.875" style="3" customWidth="1"/>
    <col min="14848" max="14848" width="12.625" style="3" customWidth="1"/>
    <col min="14849" max="14849" width="12.375" style="3" customWidth="1"/>
    <col min="14850" max="14850" width="12.5" style="3" customWidth="1"/>
    <col min="14851" max="15099" width="9" style="3"/>
    <col min="15100" max="15100" width="1.125" style="3" customWidth="1"/>
    <col min="15101" max="15101" width="16.5" style="3" customWidth="1"/>
    <col min="15102" max="15102" width="29.375" style="3" customWidth="1"/>
    <col min="15103" max="15103" width="10.875" style="3" customWidth="1"/>
    <col min="15104" max="15104" width="12.625" style="3" customWidth="1"/>
    <col min="15105" max="15105" width="12.375" style="3" customWidth="1"/>
    <col min="15106" max="15106" width="12.5" style="3" customWidth="1"/>
    <col min="15107" max="15355" width="9" style="3"/>
    <col min="15356" max="15356" width="1.125" style="3" customWidth="1"/>
    <col min="15357" max="15357" width="16.5" style="3" customWidth="1"/>
    <col min="15358" max="15358" width="29.375" style="3" customWidth="1"/>
    <col min="15359" max="15359" width="10.875" style="3" customWidth="1"/>
    <col min="15360" max="15360" width="12.625" style="3" customWidth="1"/>
    <col min="15361" max="15361" width="12.375" style="3" customWidth="1"/>
    <col min="15362" max="15362" width="12.5" style="3" customWidth="1"/>
    <col min="15363" max="15611" width="9" style="3"/>
    <col min="15612" max="15612" width="1.125" style="3" customWidth="1"/>
    <col min="15613" max="15613" width="16.5" style="3" customWidth="1"/>
    <col min="15614" max="15614" width="29.375" style="3" customWidth="1"/>
    <col min="15615" max="15615" width="10.875" style="3" customWidth="1"/>
    <col min="15616" max="15616" width="12.625" style="3" customWidth="1"/>
    <col min="15617" max="15617" width="12.375" style="3" customWidth="1"/>
    <col min="15618" max="15618" width="12.5" style="3" customWidth="1"/>
    <col min="15619" max="15867" width="9" style="3"/>
    <col min="15868" max="15868" width="1.125" style="3" customWidth="1"/>
    <col min="15869" max="15869" width="16.5" style="3" customWidth="1"/>
    <col min="15870" max="15870" width="29.375" style="3" customWidth="1"/>
    <col min="15871" max="15871" width="10.875" style="3" customWidth="1"/>
    <col min="15872" max="15872" width="12.625" style="3" customWidth="1"/>
    <col min="15873" max="15873" width="12.375" style="3" customWidth="1"/>
    <col min="15874" max="15874" width="12.5" style="3" customWidth="1"/>
    <col min="15875" max="16123" width="9" style="3"/>
    <col min="16124" max="16124" width="1.125" style="3" customWidth="1"/>
    <col min="16125" max="16125" width="16.5" style="3" customWidth="1"/>
    <col min="16126" max="16126" width="29.375" style="3" customWidth="1"/>
    <col min="16127" max="16127" width="10.875" style="3" customWidth="1"/>
    <col min="16128" max="16128" width="12.625" style="3" customWidth="1"/>
    <col min="16129" max="16129" width="12.375" style="3" customWidth="1"/>
    <col min="16130" max="16130" width="12.5" style="3" customWidth="1"/>
    <col min="16131" max="16384" width="9" style="3"/>
  </cols>
  <sheetData>
    <row r="1" spans="1:7" ht="27.75" customHeight="1">
      <c r="A1" s="219" t="s">
        <v>484</v>
      </c>
      <c r="B1" s="219"/>
      <c r="C1" s="219"/>
      <c r="D1" s="219"/>
      <c r="E1" s="219"/>
      <c r="F1" s="219"/>
    </row>
    <row r="2" spans="1:7" s="1" customFormat="1" ht="65.25" customHeight="1">
      <c r="A2" s="220" t="s">
        <v>485</v>
      </c>
      <c r="B2" s="220"/>
      <c r="C2" s="220"/>
      <c r="D2" s="220"/>
      <c r="E2" s="220"/>
      <c r="F2" s="220"/>
    </row>
    <row r="3" spans="1:7" s="1" customFormat="1" ht="31.9" customHeight="1">
      <c r="A3" s="4" t="s">
        <v>486</v>
      </c>
      <c r="B3" s="221" t="s">
        <v>487</v>
      </c>
      <c r="C3" s="221"/>
      <c r="D3" s="5" t="s">
        <v>488</v>
      </c>
      <c r="E3" s="222">
        <v>46021.18</v>
      </c>
      <c r="F3" s="222"/>
      <c r="G3" s="6" t="s">
        <v>489</v>
      </c>
    </row>
    <row r="4" spans="1:7" s="1" customFormat="1" ht="114" customHeight="1">
      <c r="A4" s="7" t="s">
        <v>490</v>
      </c>
      <c r="B4" s="223" t="s">
        <v>491</v>
      </c>
      <c r="C4" s="223"/>
      <c r="D4" s="223"/>
      <c r="E4" s="223"/>
      <c r="F4" s="223"/>
    </row>
    <row r="5" spans="1:7" s="1" customFormat="1" ht="33.4" customHeight="1">
      <c r="A5" s="214" t="s">
        <v>492</v>
      </c>
      <c r="B5" s="8" t="s">
        <v>493</v>
      </c>
      <c r="C5" s="8" t="s">
        <v>494</v>
      </c>
      <c r="D5" s="8" t="s">
        <v>495</v>
      </c>
      <c r="E5" s="8" t="s">
        <v>496</v>
      </c>
      <c r="F5" s="8" t="s">
        <v>497</v>
      </c>
    </row>
    <row r="6" spans="1:7" s="1" customFormat="1" ht="24.4" customHeight="1">
      <c r="A6" s="214"/>
      <c r="B6" s="9" t="s">
        <v>498</v>
      </c>
      <c r="C6" s="10">
        <v>25</v>
      </c>
      <c r="D6" s="4" t="s">
        <v>499</v>
      </c>
      <c r="E6" s="5" t="s">
        <v>500</v>
      </c>
      <c r="F6" s="11">
        <v>1020</v>
      </c>
    </row>
    <row r="7" spans="1:7" s="1" customFormat="1" ht="24.4" customHeight="1">
      <c r="A7" s="214"/>
      <c r="B7" s="9" t="s">
        <v>501</v>
      </c>
      <c r="C7" s="10">
        <v>25</v>
      </c>
      <c r="D7" s="4" t="s">
        <v>499</v>
      </c>
      <c r="E7" s="5" t="s">
        <v>500</v>
      </c>
      <c r="F7" s="4">
        <v>114.1</v>
      </c>
    </row>
    <row r="8" spans="1:7" s="1" customFormat="1" ht="24.4" customHeight="1">
      <c r="A8" s="214"/>
      <c r="B8" s="12" t="s">
        <v>502</v>
      </c>
      <c r="C8" s="13">
        <v>5</v>
      </c>
      <c r="D8" s="8" t="s">
        <v>503</v>
      </c>
      <c r="E8" s="5" t="s">
        <v>500</v>
      </c>
      <c r="F8" s="13">
        <v>870</v>
      </c>
    </row>
    <row r="9" spans="1:7" s="1" customFormat="1" ht="24.4" customHeight="1">
      <c r="A9" s="214"/>
      <c r="B9" s="12" t="s">
        <v>504</v>
      </c>
      <c r="C9" s="13">
        <v>5</v>
      </c>
      <c r="D9" s="8" t="s">
        <v>503</v>
      </c>
      <c r="E9" s="5" t="s">
        <v>500</v>
      </c>
      <c r="F9" s="8">
        <v>25</v>
      </c>
    </row>
    <row r="10" spans="1:7" s="1" customFormat="1" ht="24.4" customHeight="1">
      <c r="A10" s="214"/>
      <c r="B10" s="12" t="s">
        <v>505</v>
      </c>
      <c r="C10" s="13">
        <v>3</v>
      </c>
      <c r="D10" s="8" t="s">
        <v>503</v>
      </c>
      <c r="E10" s="5" t="s">
        <v>500</v>
      </c>
      <c r="F10" s="13">
        <v>90</v>
      </c>
    </row>
    <row r="11" spans="1:7" s="1" customFormat="1" ht="24.4" customHeight="1">
      <c r="A11" s="214"/>
      <c r="B11" s="12" t="s">
        <v>506</v>
      </c>
      <c r="C11" s="13">
        <v>10</v>
      </c>
      <c r="D11" s="8" t="s">
        <v>503</v>
      </c>
      <c r="E11" s="5" t="s">
        <v>500</v>
      </c>
      <c r="F11" s="13">
        <v>1870</v>
      </c>
    </row>
    <row r="12" spans="1:7" s="1" customFormat="1" ht="24.4" customHeight="1">
      <c r="A12" s="214"/>
      <c r="B12" s="12" t="s">
        <v>507</v>
      </c>
      <c r="C12" s="13">
        <v>3</v>
      </c>
      <c r="D12" s="8" t="s">
        <v>503</v>
      </c>
      <c r="E12" s="9" t="s">
        <v>508</v>
      </c>
      <c r="F12" s="13">
        <v>900</v>
      </c>
    </row>
    <row r="13" spans="1:7" s="1" customFormat="1" ht="24.4" customHeight="1">
      <c r="A13" s="214"/>
      <c r="B13" s="12" t="s">
        <v>509</v>
      </c>
      <c r="C13" s="13">
        <v>2</v>
      </c>
      <c r="D13" s="8" t="s">
        <v>503</v>
      </c>
      <c r="E13" s="9" t="s">
        <v>500</v>
      </c>
      <c r="F13" s="8">
        <v>29.3</v>
      </c>
    </row>
    <row r="14" spans="1:7" s="1" customFormat="1" ht="24.4" customHeight="1">
      <c r="A14" s="214"/>
      <c r="B14" s="12" t="s">
        <v>510</v>
      </c>
      <c r="C14" s="13">
        <v>2</v>
      </c>
      <c r="D14" s="8" t="s">
        <v>503</v>
      </c>
      <c r="E14" s="9" t="s">
        <v>508</v>
      </c>
      <c r="F14" s="13">
        <v>126</v>
      </c>
    </row>
    <row r="15" spans="1:7" s="1" customFormat="1" ht="24.4" customHeight="1">
      <c r="A15" s="214"/>
      <c r="B15" s="12" t="s">
        <v>511</v>
      </c>
      <c r="C15" s="13">
        <v>2</v>
      </c>
      <c r="D15" s="8" t="s">
        <v>503</v>
      </c>
      <c r="E15" s="9" t="s">
        <v>500</v>
      </c>
      <c r="F15" s="13">
        <v>483</v>
      </c>
    </row>
    <row r="16" spans="1:7" s="1" customFormat="1" ht="24.4" customHeight="1">
      <c r="A16" s="214"/>
      <c r="B16" s="12" t="s">
        <v>512</v>
      </c>
      <c r="C16" s="13">
        <v>2</v>
      </c>
      <c r="D16" s="8" t="s">
        <v>503</v>
      </c>
      <c r="E16" s="9" t="s">
        <v>513</v>
      </c>
      <c r="F16" s="13">
        <v>1000</v>
      </c>
    </row>
    <row r="17" spans="1:16384" s="1" customFormat="1" ht="24.4" customHeight="1">
      <c r="A17" s="214"/>
      <c r="B17" s="12" t="s">
        <v>514</v>
      </c>
      <c r="C17" s="13">
        <v>4</v>
      </c>
      <c r="D17" s="8" t="s">
        <v>503</v>
      </c>
      <c r="E17" s="9" t="s">
        <v>500</v>
      </c>
      <c r="F17" s="13">
        <v>950</v>
      </c>
    </row>
    <row r="18" spans="1:16384" s="1" customFormat="1" ht="24.4" customHeight="1">
      <c r="A18" s="214"/>
      <c r="B18" s="12" t="s">
        <v>515</v>
      </c>
      <c r="C18" s="14">
        <v>2</v>
      </c>
      <c r="D18" s="8" t="s">
        <v>516</v>
      </c>
      <c r="E18" s="9" t="str">
        <f>E19</f>
        <v>等于</v>
      </c>
      <c r="F18" s="13">
        <v>14</v>
      </c>
    </row>
    <row r="19" spans="1:16384" s="1" customFormat="1" ht="24.4" customHeight="1">
      <c r="A19" s="214"/>
      <c r="B19" s="12" t="s">
        <v>517</v>
      </c>
      <c r="C19" s="14">
        <v>3</v>
      </c>
      <c r="D19" s="8" t="s">
        <v>518</v>
      </c>
      <c r="E19" s="9" t="s">
        <v>500</v>
      </c>
      <c r="F19" s="13">
        <v>261</v>
      </c>
    </row>
    <row r="20" spans="1:16384" s="1" customFormat="1" ht="24.4" customHeight="1">
      <c r="A20" s="214"/>
      <c r="B20" s="12" t="s">
        <v>519</v>
      </c>
      <c r="C20" s="14">
        <v>2</v>
      </c>
      <c r="D20" s="8" t="s">
        <v>520</v>
      </c>
      <c r="E20" s="9" t="s">
        <v>500</v>
      </c>
      <c r="F20" s="13">
        <v>133</v>
      </c>
    </row>
    <row r="21" spans="1:16384" s="1" customFormat="1" ht="24.4" customHeight="1">
      <c r="A21" s="214"/>
      <c r="B21" s="12" t="s">
        <v>521</v>
      </c>
      <c r="C21" s="14">
        <v>2</v>
      </c>
      <c r="D21" s="8" t="s">
        <v>522</v>
      </c>
      <c r="E21" s="9" t="s">
        <v>500</v>
      </c>
      <c r="F21" s="13">
        <v>1</v>
      </c>
    </row>
    <row r="22" spans="1:16384" s="1" customFormat="1" ht="24.4" customHeight="1">
      <c r="A22" s="214"/>
      <c r="B22" s="12" t="s">
        <v>523</v>
      </c>
      <c r="C22" s="14">
        <v>3</v>
      </c>
      <c r="D22" s="8" t="s">
        <v>518</v>
      </c>
      <c r="E22" s="9" t="s">
        <v>500</v>
      </c>
      <c r="F22" s="13">
        <v>1</v>
      </c>
    </row>
    <row r="23" spans="1:16384" ht="24.4" customHeight="1">
      <c r="A23" s="215" t="s">
        <v>524</v>
      </c>
      <c r="B23" s="216"/>
      <c r="C23" s="216"/>
      <c r="D23" s="216"/>
      <c r="E23" s="216"/>
      <c r="F23" s="216"/>
    </row>
    <row r="24" spans="1:16384" ht="24.4" customHeight="1">
      <c r="A24" s="217" t="s">
        <v>525</v>
      </c>
      <c r="B24" s="218"/>
      <c r="C24" s="218"/>
      <c r="D24" s="218"/>
      <c r="E24" s="218"/>
      <c r="F24" s="218"/>
    </row>
    <row r="25" spans="1:16384" ht="24.4" customHeight="1">
      <c r="A25" s="217" t="s">
        <v>526</v>
      </c>
      <c r="B25" s="218"/>
      <c r="C25" s="218"/>
      <c r="D25" s="218"/>
      <c r="E25" s="218"/>
      <c r="F25" s="218"/>
    </row>
    <row r="26" spans="1:16384" ht="18.75" customHeight="1">
      <c r="A26" s="217" t="s">
        <v>527</v>
      </c>
      <c r="B26" s="218"/>
      <c r="C26" s="218"/>
      <c r="D26" s="218"/>
      <c r="E26" s="218"/>
      <c r="F26" s="218"/>
    </row>
    <row r="27" spans="1:16384" ht="31.5" customHeight="1">
      <c r="A27" s="217" t="s">
        <v>528</v>
      </c>
      <c r="B27" s="218"/>
      <c r="C27" s="218"/>
      <c r="D27" s="218"/>
      <c r="E27" s="218"/>
      <c r="F27" s="218"/>
    </row>
    <row r="28" spans="1:16384" ht="18.75" customHeight="1">
      <c r="A28" s="212" t="s">
        <v>529</v>
      </c>
      <c r="B28" s="213"/>
      <c r="C28" s="213"/>
      <c r="D28" s="213"/>
      <c r="E28" s="213"/>
      <c r="F28" s="213"/>
    </row>
    <row r="29" spans="1:16384" s="2" customFormat="1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3"/>
      <c r="WSJ29" s="3"/>
      <c r="WSK29" s="3"/>
      <c r="WSL29" s="3"/>
      <c r="WSM29" s="3"/>
      <c r="WSN29" s="3"/>
      <c r="WSO29" s="3"/>
      <c r="WSP29" s="3"/>
      <c r="WSQ29" s="3"/>
      <c r="WSR29" s="3"/>
      <c r="WSS29" s="3"/>
      <c r="WST29" s="3"/>
      <c r="WSU29" s="3"/>
      <c r="WSV29" s="3"/>
      <c r="WSW29" s="3"/>
      <c r="WSX29" s="3"/>
      <c r="WSY29" s="3"/>
      <c r="WSZ29" s="3"/>
      <c r="WTA29" s="3"/>
      <c r="WTB29" s="3"/>
      <c r="WTC29" s="3"/>
      <c r="WTD29" s="3"/>
      <c r="WTE29" s="3"/>
      <c r="WTF29" s="3"/>
      <c r="WTG29" s="3"/>
      <c r="WTH29" s="3"/>
      <c r="WTI29" s="3"/>
      <c r="WTJ29" s="3"/>
      <c r="WTK29" s="3"/>
      <c r="WTL29" s="3"/>
      <c r="WTM29" s="3"/>
      <c r="WTN29" s="3"/>
      <c r="WTO29" s="3"/>
      <c r="WTP29" s="3"/>
      <c r="WTQ29" s="3"/>
      <c r="WTR29" s="3"/>
      <c r="WTS29" s="3"/>
      <c r="WTT29" s="3"/>
      <c r="WTU29" s="3"/>
      <c r="WTV29" s="3"/>
      <c r="WTW29" s="3"/>
      <c r="WTX29" s="3"/>
      <c r="WTY29" s="3"/>
      <c r="WTZ29" s="3"/>
      <c r="WUA29" s="3"/>
      <c r="WUB29" s="3"/>
      <c r="WUC29" s="3"/>
      <c r="WUD29" s="3"/>
      <c r="WUE29" s="3"/>
      <c r="WUF29" s="3"/>
      <c r="WUG29" s="3"/>
      <c r="WUH29" s="3"/>
      <c r="WUI29" s="3"/>
      <c r="WUJ29" s="3"/>
      <c r="WUK29" s="3"/>
      <c r="WUL29" s="3"/>
      <c r="WUM29" s="3"/>
      <c r="WUN29" s="3"/>
      <c r="WUO29" s="3"/>
      <c r="WUP29" s="3"/>
      <c r="WUQ29" s="3"/>
      <c r="WUR29" s="3"/>
      <c r="WUS29" s="3"/>
      <c r="WUT29" s="3"/>
      <c r="WUU29" s="3"/>
      <c r="WUV29" s="3"/>
      <c r="WUW29" s="3"/>
      <c r="WUX29" s="3"/>
      <c r="WUY29" s="3"/>
      <c r="WUZ29" s="3"/>
      <c r="WVA29" s="3"/>
      <c r="WVB29" s="3"/>
      <c r="WVC29" s="3"/>
      <c r="WVD29" s="3"/>
      <c r="WVE29" s="3"/>
      <c r="WVF29" s="3"/>
      <c r="WVG29" s="3"/>
      <c r="WVH29" s="3"/>
      <c r="WVI29" s="3"/>
      <c r="WVJ29" s="3"/>
      <c r="WVK29" s="3"/>
      <c r="WVL29" s="3"/>
      <c r="WVM29" s="3"/>
      <c r="WVN29" s="3"/>
      <c r="WVO29" s="3"/>
      <c r="WVP29" s="3"/>
      <c r="WVQ29" s="3"/>
      <c r="WVR29" s="3"/>
      <c r="WVS29" s="3"/>
      <c r="WVT29" s="3"/>
      <c r="WVU29" s="3"/>
      <c r="WVV29" s="3"/>
      <c r="WVW29" s="3"/>
      <c r="WVX29" s="3"/>
      <c r="WVY29" s="3"/>
      <c r="WVZ29" s="3"/>
      <c r="WWA29" s="3"/>
      <c r="WWB29" s="3"/>
      <c r="WWC29" s="3"/>
      <c r="WWD29" s="3"/>
      <c r="WWE29" s="3"/>
      <c r="WWF29" s="3"/>
      <c r="WWG29" s="3"/>
      <c r="WWH29" s="3"/>
      <c r="WWI29" s="3"/>
      <c r="WWJ29" s="3"/>
      <c r="WWK29" s="3"/>
      <c r="WWL29" s="3"/>
      <c r="WWM29" s="3"/>
      <c r="WWN29" s="3"/>
      <c r="WWO29" s="3"/>
      <c r="WWP29" s="3"/>
      <c r="WWQ29" s="3"/>
      <c r="WWR29" s="3"/>
      <c r="WWS29" s="3"/>
      <c r="WWT29" s="3"/>
      <c r="WWU29" s="3"/>
      <c r="WWV29" s="3"/>
      <c r="WWW29" s="3"/>
      <c r="WWX29" s="3"/>
      <c r="WWY29" s="3"/>
      <c r="WWZ29" s="3"/>
      <c r="WXA29" s="3"/>
      <c r="WXB29" s="3"/>
      <c r="WXC29" s="3"/>
      <c r="WXD29" s="3"/>
      <c r="WXE29" s="3"/>
      <c r="WXF29" s="3"/>
      <c r="WXG29" s="3"/>
      <c r="WXH29" s="3"/>
      <c r="WXI29" s="3"/>
      <c r="WXJ29" s="3"/>
      <c r="WXK29" s="3"/>
      <c r="WXL29" s="3"/>
      <c r="WXM29" s="3"/>
      <c r="WXN29" s="3"/>
      <c r="WXO29" s="3"/>
      <c r="WXP29" s="3"/>
      <c r="WXQ29" s="3"/>
      <c r="WXR29" s="3"/>
      <c r="WXS29" s="3"/>
      <c r="WXT29" s="3"/>
      <c r="WXU29" s="3"/>
      <c r="WXV29" s="3"/>
      <c r="WXW29" s="3"/>
      <c r="WXX29" s="3"/>
      <c r="WXY29" s="3"/>
      <c r="WXZ29" s="3"/>
      <c r="WYA29" s="3"/>
      <c r="WYB29" s="3"/>
      <c r="WYC29" s="3"/>
      <c r="WYD29" s="3"/>
      <c r="WYE29" s="3"/>
      <c r="WYF29" s="3"/>
      <c r="WYG29" s="3"/>
      <c r="WYH29" s="3"/>
      <c r="WYI29" s="3"/>
      <c r="WYJ29" s="3"/>
      <c r="WYK29" s="3"/>
      <c r="WYL29" s="3"/>
      <c r="WYM29" s="3"/>
      <c r="WYN29" s="3"/>
      <c r="WYO29" s="3"/>
      <c r="WYP29" s="3"/>
      <c r="WYQ29" s="3"/>
      <c r="WYR29" s="3"/>
      <c r="WYS29" s="3"/>
      <c r="WYT29" s="3"/>
      <c r="WYU29" s="3"/>
      <c r="WYV29" s="3"/>
      <c r="WYW29" s="3"/>
      <c r="WYX29" s="3"/>
      <c r="WYY29" s="3"/>
      <c r="WYZ29" s="3"/>
      <c r="WZA29" s="3"/>
      <c r="WZB29" s="3"/>
      <c r="WZC29" s="3"/>
      <c r="WZD29" s="3"/>
      <c r="WZE29" s="3"/>
      <c r="WZF29" s="3"/>
      <c r="WZG29" s="3"/>
      <c r="WZH29" s="3"/>
      <c r="WZI29" s="3"/>
      <c r="WZJ29" s="3"/>
      <c r="WZK29" s="3"/>
      <c r="WZL29" s="3"/>
      <c r="WZM29" s="3"/>
      <c r="WZN29" s="3"/>
      <c r="WZO29" s="3"/>
      <c r="WZP29" s="3"/>
      <c r="WZQ29" s="3"/>
      <c r="WZR29" s="3"/>
      <c r="WZS29" s="3"/>
      <c r="WZT29" s="3"/>
      <c r="WZU29" s="3"/>
      <c r="WZV29" s="3"/>
      <c r="WZW29" s="3"/>
      <c r="WZX29" s="3"/>
      <c r="WZY29" s="3"/>
      <c r="WZZ29" s="3"/>
      <c r="XAA29" s="3"/>
      <c r="XAB29" s="3"/>
      <c r="XAC29" s="3"/>
      <c r="XAD29" s="3"/>
      <c r="XAE29" s="3"/>
      <c r="XAF29" s="3"/>
      <c r="XAG29" s="3"/>
      <c r="XAH29" s="3"/>
      <c r="XAI29" s="3"/>
      <c r="XAJ29" s="3"/>
      <c r="XAK29" s="3"/>
      <c r="XAL29" s="3"/>
      <c r="XAM29" s="3"/>
      <c r="XAN29" s="3"/>
      <c r="XAO29" s="3"/>
      <c r="XAP29" s="3"/>
      <c r="XAQ29" s="3"/>
      <c r="XAR29" s="3"/>
      <c r="XAS29" s="3"/>
      <c r="XAT29" s="3"/>
      <c r="XAU29" s="3"/>
      <c r="XAV29" s="3"/>
      <c r="XAW29" s="3"/>
      <c r="XAX29" s="3"/>
      <c r="XAY29" s="3"/>
      <c r="XAZ29" s="3"/>
      <c r="XBA29" s="3"/>
      <c r="XBB29" s="3"/>
      <c r="XBC29" s="3"/>
      <c r="XBD29" s="3"/>
      <c r="XBE29" s="3"/>
      <c r="XBF29" s="3"/>
      <c r="XBG29" s="3"/>
      <c r="XBH29" s="3"/>
      <c r="XBI29" s="3"/>
      <c r="XBJ29" s="3"/>
      <c r="XBK29" s="3"/>
      <c r="XBL29" s="3"/>
      <c r="XBM29" s="3"/>
      <c r="XBN29" s="3"/>
      <c r="XBO29" s="3"/>
      <c r="XBP29" s="3"/>
      <c r="XBQ29" s="3"/>
      <c r="XBR29" s="3"/>
      <c r="XBS29" s="3"/>
      <c r="XBT29" s="3"/>
      <c r="XBU29" s="3"/>
      <c r="XBV29" s="3"/>
      <c r="XBW29" s="3"/>
      <c r="XBX29" s="3"/>
      <c r="XBY29" s="3"/>
      <c r="XBZ29" s="3"/>
      <c r="XCA29" s="3"/>
      <c r="XCB29" s="3"/>
      <c r="XCC29" s="3"/>
      <c r="XCD29" s="3"/>
      <c r="XCE29" s="3"/>
      <c r="XCF29" s="3"/>
      <c r="XCG29" s="3"/>
      <c r="XCH29" s="3"/>
      <c r="XCI29" s="3"/>
      <c r="XCJ29" s="3"/>
      <c r="XCK29" s="3"/>
      <c r="XCL29" s="3"/>
      <c r="XCM29" s="3"/>
      <c r="XCN29" s="3"/>
      <c r="XCO29" s="3"/>
      <c r="XCP29" s="3"/>
      <c r="XCQ29" s="3"/>
      <c r="XCR29" s="3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3"/>
      <c r="XDZ29" s="3"/>
      <c r="XEA29" s="3"/>
      <c r="XEB29" s="3"/>
      <c r="XEC29" s="3"/>
      <c r="XED29" s="3"/>
      <c r="XEE29" s="3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  <c r="XEZ29" s="3"/>
      <c r="XFA29" s="3"/>
      <c r="XFB29" s="3"/>
      <c r="XFC29" s="3"/>
      <c r="XFD29" s="3"/>
    </row>
    <row r="30" spans="1:16384" s="2" customFormat="1" ht="31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  <c r="XEZ30" s="3"/>
      <c r="XFA30" s="3"/>
      <c r="XFB30" s="3"/>
      <c r="XFC30" s="3"/>
      <c r="XFD30" s="3"/>
    </row>
    <row r="31" spans="1:16384" s="2" customFormat="1" ht="26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  <c r="WVO31" s="3"/>
      <c r="WVP31" s="3"/>
      <c r="WVQ31" s="3"/>
      <c r="WVR31" s="3"/>
      <c r="WVS31" s="3"/>
      <c r="WVT31" s="3"/>
      <c r="WVU31" s="3"/>
      <c r="WVV31" s="3"/>
      <c r="WVW31" s="3"/>
      <c r="WVX31" s="3"/>
      <c r="WVY31" s="3"/>
      <c r="WVZ31" s="3"/>
      <c r="WWA31" s="3"/>
      <c r="WWB31" s="3"/>
      <c r="WWC31" s="3"/>
      <c r="WWD31" s="3"/>
      <c r="WWE31" s="3"/>
      <c r="WWF31" s="3"/>
      <c r="WWG31" s="3"/>
      <c r="WWH31" s="3"/>
      <c r="WWI31" s="3"/>
      <c r="WWJ31" s="3"/>
      <c r="WWK31" s="3"/>
      <c r="WWL31" s="3"/>
      <c r="WWM31" s="3"/>
      <c r="WWN31" s="3"/>
      <c r="WWO31" s="3"/>
      <c r="WWP31" s="3"/>
      <c r="WWQ31" s="3"/>
      <c r="WWR31" s="3"/>
      <c r="WWS31" s="3"/>
      <c r="WWT31" s="3"/>
      <c r="WWU31" s="3"/>
      <c r="WWV31" s="3"/>
      <c r="WWW31" s="3"/>
      <c r="WWX31" s="3"/>
      <c r="WWY31" s="3"/>
      <c r="WWZ31" s="3"/>
      <c r="WXA31" s="3"/>
      <c r="WXB31" s="3"/>
      <c r="WXC31" s="3"/>
      <c r="WXD31" s="3"/>
      <c r="WXE31" s="3"/>
      <c r="WXF31" s="3"/>
      <c r="WXG31" s="3"/>
      <c r="WXH31" s="3"/>
      <c r="WXI31" s="3"/>
      <c r="WXJ31" s="3"/>
      <c r="WXK31" s="3"/>
      <c r="WXL31" s="3"/>
      <c r="WXM31" s="3"/>
      <c r="WXN31" s="3"/>
      <c r="WXO31" s="3"/>
      <c r="WXP31" s="3"/>
      <c r="WXQ31" s="3"/>
      <c r="WXR31" s="3"/>
      <c r="WXS31" s="3"/>
      <c r="WXT31" s="3"/>
      <c r="WXU31" s="3"/>
      <c r="WXV31" s="3"/>
      <c r="WXW31" s="3"/>
      <c r="WXX31" s="3"/>
      <c r="WXY31" s="3"/>
      <c r="WXZ31" s="3"/>
      <c r="WYA31" s="3"/>
      <c r="WYB31" s="3"/>
      <c r="WYC31" s="3"/>
      <c r="WYD31" s="3"/>
      <c r="WYE31" s="3"/>
      <c r="WYF31" s="3"/>
      <c r="WYG31" s="3"/>
      <c r="WYH31" s="3"/>
      <c r="WYI31" s="3"/>
      <c r="WYJ31" s="3"/>
      <c r="WYK31" s="3"/>
      <c r="WYL31" s="3"/>
      <c r="WYM31" s="3"/>
      <c r="WYN31" s="3"/>
      <c r="WYO31" s="3"/>
      <c r="WYP31" s="3"/>
      <c r="WYQ31" s="3"/>
      <c r="WYR31" s="3"/>
      <c r="WYS31" s="3"/>
      <c r="WYT31" s="3"/>
      <c r="WYU31" s="3"/>
      <c r="WYV31" s="3"/>
      <c r="WYW31" s="3"/>
      <c r="WYX31" s="3"/>
      <c r="WYY31" s="3"/>
      <c r="WYZ31" s="3"/>
      <c r="WZA31" s="3"/>
      <c r="WZB31" s="3"/>
      <c r="WZC31" s="3"/>
      <c r="WZD31" s="3"/>
      <c r="WZE31" s="3"/>
      <c r="WZF31" s="3"/>
      <c r="WZG31" s="3"/>
      <c r="WZH31" s="3"/>
      <c r="WZI31" s="3"/>
      <c r="WZJ31" s="3"/>
      <c r="WZK31" s="3"/>
      <c r="WZL31" s="3"/>
      <c r="WZM31" s="3"/>
      <c r="WZN31" s="3"/>
      <c r="WZO31" s="3"/>
      <c r="WZP31" s="3"/>
      <c r="WZQ31" s="3"/>
      <c r="WZR31" s="3"/>
      <c r="WZS31" s="3"/>
      <c r="WZT31" s="3"/>
      <c r="WZU31" s="3"/>
      <c r="WZV31" s="3"/>
      <c r="WZW31" s="3"/>
      <c r="WZX31" s="3"/>
      <c r="WZY31" s="3"/>
      <c r="WZZ31" s="3"/>
      <c r="XAA31" s="3"/>
      <c r="XAB31" s="3"/>
      <c r="XAC31" s="3"/>
      <c r="XAD31" s="3"/>
      <c r="XAE31" s="3"/>
      <c r="XAF31" s="3"/>
      <c r="XAG31" s="3"/>
      <c r="XAH31" s="3"/>
      <c r="XAI31" s="3"/>
      <c r="XAJ31" s="3"/>
      <c r="XAK31" s="3"/>
      <c r="XAL31" s="3"/>
      <c r="XAM31" s="3"/>
      <c r="XAN31" s="3"/>
      <c r="XAO31" s="3"/>
      <c r="XAP31" s="3"/>
      <c r="XAQ31" s="3"/>
      <c r="XAR31" s="3"/>
      <c r="XAS31" s="3"/>
      <c r="XAT31" s="3"/>
      <c r="XAU31" s="3"/>
      <c r="XAV31" s="3"/>
      <c r="XAW31" s="3"/>
      <c r="XAX31" s="3"/>
      <c r="XAY31" s="3"/>
      <c r="XAZ31" s="3"/>
      <c r="XBA31" s="3"/>
      <c r="XBB31" s="3"/>
      <c r="XBC31" s="3"/>
      <c r="XBD31" s="3"/>
      <c r="XBE31" s="3"/>
      <c r="XBF31" s="3"/>
      <c r="XBG31" s="3"/>
      <c r="XBH31" s="3"/>
      <c r="XBI31" s="3"/>
      <c r="XBJ31" s="3"/>
      <c r="XBK31" s="3"/>
      <c r="XBL31" s="3"/>
      <c r="XBM31" s="3"/>
      <c r="XBN31" s="3"/>
      <c r="XBO31" s="3"/>
      <c r="XBP31" s="3"/>
      <c r="XBQ31" s="3"/>
      <c r="XBR31" s="3"/>
      <c r="XBS31" s="3"/>
      <c r="XBT31" s="3"/>
      <c r="XBU31" s="3"/>
      <c r="XBV31" s="3"/>
      <c r="XBW31" s="3"/>
      <c r="XBX31" s="3"/>
      <c r="XBY31" s="3"/>
      <c r="XBZ31" s="3"/>
      <c r="XCA31" s="3"/>
      <c r="XCB31" s="3"/>
      <c r="XCC31" s="3"/>
      <c r="XCD31" s="3"/>
      <c r="XCE31" s="3"/>
      <c r="XCF31" s="3"/>
      <c r="XCG31" s="3"/>
      <c r="XCH31" s="3"/>
      <c r="XCI31" s="3"/>
      <c r="XCJ31" s="3"/>
      <c r="XCK31" s="3"/>
      <c r="XCL31" s="3"/>
      <c r="XCM31" s="3"/>
      <c r="XCN31" s="3"/>
      <c r="XCO31" s="3"/>
      <c r="XCP31" s="3"/>
      <c r="XCQ31" s="3"/>
      <c r="XCR31" s="3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3"/>
      <c r="XDZ31" s="3"/>
      <c r="XEA31" s="3"/>
      <c r="XEB31" s="3"/>
      <c r="XEC31" s="3"/>
      <c r="XED31" s="3"/>
      <c r="XEE31" s="3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3"/>
      <c r="XEU31" s="3"/>
      <c r="XEV31" s="3"/>
      <c r="XEW31" s="3"/>
      <c r="XEX31" s="3"/>
      <c r="XEY31" s="3"/>
      <c r="XEZ31" s="3"/>
      <c r="XFA31" s="3"/>
      <c r="XFB31" s="3"/>
      <c r="XFC31" s="3"/>
      <c r="XFD31" s="3"/>
    </row>
  </sheetData>
  <mergeCells count="12">
    <mergeCell ref="A1:F1"/>
    <mergeCell ref="A2:F2"/>
    <mergeCell ref="B3:C3"/>
    <mergeCell ref="E3:F3"/>
    <mergeCell ref="B4:F4"/>
    <mergeCell ref="A28:F28"/>
    <mergeCell ref="A5:A22"/>
    <mergeCell ref="A23:F23"/>
    <mergeCell ref="A24:F24"/>
    <mergeCell ref="A25:F25"/>
    <mergeCell ref="A26:F26"/>
    <mergeCell ref="A27:F27"/>
  </mergeCells>
  <phoneticPr fontId="27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showZeros="0" topLeftCell="A4" workbookViewId="0">
      <selection activeCell="F12" sqref="F12"/>
    </sheetView>
  </sheetViews>
  <sheetFormatPr defaultColWidth="6.875" defaultRowHeight="20.100000000000001" customHeight="1"/>
  <cols>
    <col min="1" max="1" width="22.875" style="149" customWidth="1"/>
    <col min="2" max="2" width="19" style="149" customWidth="1"/>
    <col min="3" max="3" width="20.5" style="149" customWidth="1"/>
    <col min="4" max="7" width="19" style="149" customWidth="1"/>
    <col min="8" max="256" width="6.875" style="150"/>
    <col min="257" max="257" width="22.875" style="150" customWidth="1"/>
    <col min="258" max="258" width="19" style="150" customWidth="1"/>
    <col min="259" max="259" width="20.5" style="150" customWidth="1"/>
    <col min="260" max="263" width="19" style="150" customWidth="1"/>
    <col min="264" max="512" width="6.875" style="150"/>
    <col min="513" max="513" width="22.875" style="150" customWidth="1"/>
    <col min="514" max="514" width="19" style="150" customWidth="1"/>
    <col min="515" max="515" width="20.5" style="150" customWidth="1"/>
    <col min="516" max="519" width="19" style="150" customWidth="1"/>
    <col min="520" max="768" width="6.875" style="150"/>
    <col min="769" max="769" width="22.875" style="150" customWidth="1"/>
    <col min="770" max="770" width="19" style="150" customWidth="1"/>
    <col min="771" max="771" width="20.5" style="150" customWidth="1"/>
    <col min="772" max="775" width="19" style="150" customWidth="1"/>
    <col min="776" max="1024" width="6.875" style="150"/>
    <col min="1025" max="1025" width="22.875" style="150" customWidth="1"/>
    <col min="1026" max="1026" width="19" style="150" customWidth="1"/>
    <col min="1027" max="1027" width="20.5" style="150" customWidth="1"/>
    <col min="1028" max="1031" width="19" style="150" customWidth="1"/>
    <col min="1032" max="1280" width="6.875" style="150"/>
    <col min="1281" max="1281" width="22.875" style="150" customWidth="1"/>
    <col min="1282" max="1282" width="19" style="150" customWidth="1"/>
    <col min="1283" max="1283" width="20.5" style="150" customWidth="1"/>
    <col min="1284" max="1287" width="19" style="150" customWidth="1"/>
    <col min="1288" max="1536" width="6.875" style="150"/>
    <col min="1537" max="1537" width="22.875" style="150" customWidth="1"/>
    <col min="1538" max="1538" width="19" style="150" customWidth="1"/>
    <col min="1539" max="1539" width="20.5" style="150" customWidth="1"/>
    <col min="1540" max="1543" width="19" style="150" customWidth="1"/>
    <col min="1544" max="1792" width="6.875" style="150"/>
    <col min="1793" max="1793" width="22.875" style="150" customWidth="1"/>
    <col min="1794" max="1794" width="19" style="150" customWidth="1"/>
    <col min="1795" max="1795" width="20.5" style="150" customWidth="1"/>
    <col min="1796" max="1799" width="19" style="150" customWidth="1"/>
    <col min="1800" max="2048" width="6.875" style="150"/>
    <col min="2049" max="2049" width="22.875" style="150" customWidth="1"/>
    <col min="2050" max="2050" width="19" style="150" customWidth="1"/>
    <col min="2051" max="2051" width="20.5" style="150" customWidth="1"/>
    <col min="2052" max="2055" width="19" style="150" customWidth="1"/>
    <col min="2056" max="2304" width="6.875" style="150"/>
    <col min="2305" max="2305" width="22.875" style="150" customWidth="1"/>
    <col min="2306" max="2306" width="19" style="150" customWidth="1"/>
    <col min="2307" max="2307" width="20.5" style="150" customWidth="1"/>
    <col min="2308" max="2311" width="19" style="150" customWidth="1"/>
    <col min="2312" max="2560" width="6.875" style="150"/>
    <col min="2561" max="2561" width="22.875" style="150" customWidth="1"/>
    <col min="2562" max="2562" width="19" style="150" customWidth="1"/>
    <col min="2563" max="2563" width="20.5" style="150" customWidth="1"/>
    <col min="2564" max="2567" width="19" style="150" customWidth="1"/>
    <col min="2568" max="2816" width="6.875" style="150"/>
    <col min="2817" max="2817" width="22.875" style="150" customWidth="1"/>
    <col min="2818" max="2818" width="19" style="150" customWidth="1"/>
    <col min="2819" max="2819" width="20.5" style="150" customWidth="1"/>
    <col min="2820" max="2823" width="19" style="150" customWidth="1"/>
    <col min="2824" max="3072" width="6.875" style="150"/>
    <col min="3073" max="3073" width="22.875" style="150" customWidth="1"/>
    <col min="3074" max="3074" width="19" style="150" customWidth="1"/>
    <col min="3075" max="3075" width="20.5" style="150" customWidth="1"/>
    <col min="3076" max="3079" width="19" style="150" customWidth="1"/>
    <col min="3080" max="3328" width="6.875" style="150"/>
    <col min="3329" max="3329" width="22.875" style="150" customWidth="1"/>
    <col min="3330" max="3330" width="19" style="150" customWidth="1"/>
    <col min="3331" max="3331" width="20.5" style="150" customWidth="1"/>
    <col min="3332" max="3335" width="19" style="150" customWidth="1"/>
    <col min="3336" max="3584" width="6.875" style="150"/>
    <col min="3585" max="3585" width="22.875" style="150" customWidth="1"/>
    <col min="3586" max="3586" width="19" style="150" customWidth="1"/>
    <col min="3587" max="3587" width="20.5" style="150" customWidth="1"/>
    <col min="3588" max="3591" width="19" style="150" customWidth="1"/>
    <col min="3592" max="3840" width="6.875" style="150"/>
    <col min="3841" max="3841" width="22.875" style="150" customWidth="1"/>
    <col min="3842" max="3842" width="19" style="150" customWidth="1"/>
    <col min="3843" max="3843" width="20.5" style="150" customWidth="1"/>
    <col min="3844" max="3847" width="19" style="150" customWidth="1"/>
    <col min="3848" max="4096" width="6.875" style="150"/>
    <col min="4097" max="4097" width="22.875" style="150" customWidth="1"/>
    <col min="4098" max="4098" width="19" style="150" customWidth="1"/>
    <col min="4099" max="4099" width="20.5" style="150" customWidth="1"/>
    <col min="4100" max="4103" width="19" style="150" customWidth="1"/>
    <col min="4104" max="4352" width="6.875" style="150"/>
    <col min="4353" max="4353" width="22.875" style="150" customWidth="1"/>
    <col min="4354" max="4354" width="19" style="150" customWidth="1"/>
    <col min="4355" max="4355" width="20.5" style="150" customWidth="1"/>
    <col min="4356" max="4359" width="19" style="150" customWidth="1"/>
    <col min="4360" max="4608" width="6.875" style="150"/>
    <col min="4609" max="4609" width="22.875" style="150" customWidth="1"/>
    <col min="4610" max="4610" width="19" style="150" customWidth="1"/>
    <col min="4611" max="4611" width="20.5" style="150" customWidth="1"/>
    <col min="4612" max="4615" width="19" style="150" customWidth="1"/>
    <col min="4616" max="4864" width="6.875" style="150"/>
    <col min="4865" max="4865" width="22.875" style="150" customWidth="1"/>
    <col min="4866" max="4866" width="19" style="150" customWidth="1"/>
    <col min="4867" max="4867" width="20.5" style="150" customWidth="1"/>
    <col min="4868" max="4871" width="19" style="150" customWidth="1"/>
    <col min="4872" max="5120" width="6.875" style="150"/>
    <col min="5121" max="5121" width="22.875" style="150" customWidth="1"/>
    <col min="5122" max="5122" width="19" style="150" customWidth="1"/>
    <col min="5123" max="5123" width="20.5" style="150" customWidth="1"/>
    <col min="5124" max="5127" width="19" style="150" customWidth="1"/>
    <col min="5128" max="5376" width="6.875" style="150"/>
    <col min="5377" max="5377" width="22.875" style="150" customWidth="1"/>
    <col min="5378" max="5378" width="19" style="150" customWidth="1"/>
    <col min="5379" max="5379" width="20.5" style="150" customWidth="1"/>
    <col min="5380" max="5383" width="19" style="150" customWidth="1"/>
    <col min="5384" max="5632" width="6.875" style="150"/>
    <col min="5633" max="5633" width="22.875" style="150" customWidth="1"/>
    <col min="5634" max="5634" width="19" style="150" customWidth="1"/>
    <col min="5635" max="5635" width="20.5" style="150" customWidth="1"/>
    <col min="5636" max="5639" width="19" style="150" customWidth="1"/>
    <col min="5640" max="5888" width="6.875" style="150"/>
    <col min="5889" max="5889" width="22.875" style="150" customWidth="1"/>
    <col min="5890" max="5890" width="19" style="150" customWidth="1"/>
    <col min="5891" max="5891" width="20.5" style="150" customWidth="1"/>
    <col min="5892" max="5895" width="19" style="150" customWidth="1"/>
    <col min="5896" max="6144" width="6.875" style="150"/>
    <col min="6145" max="6145" width="22.875" style="150" customWidth="1"/>
    <col min="6146" max="6146" width="19" style="150" customWidth="1"/>
    <col min="6147" max="6147" width="20.5" style="150" customWidth="1"/>
    <col min="6148" max="6151" width="19" style="150" customWidth="1"/>
    <col min="6152" max="6400" width="6.875" style="150"/>
    <col min="6401" max="6401" width="22.875" style="150" customWidth="1"/>
    <col min="6402" max="6402" width="19" style="150" customWidth="1"/>
    <col min="6403" max="6403" width="20.5" style="150" customWidth="1"/>
    <col min="6404" max="6407" width="19" style="150" customWidth="1"/>
    <col min="6408" max="6656" width="6.875" style="150"/>
    <col min="6657" max="6657" width="22.875" style="150" customWidth="1"/>
    <col min="6658" max="6658" width="19" style="150" customWidth="1"/>
    <col min="6659" max="6659" width="20.5" style="150" customWidth="1"/>
    <col min="6660" max="6663" width="19" style="150" customWidth="1"/>
    <col min="6664" max="6912" width="6.875" style="150"/>
    <col min="6913" max="6913" width="22.875" style="150" customWidth="1"/>
    <col min="6914" max="6914" width="19" style="150" customWidth="1"/>
    <col min="6915" max="6915" width="20.5" style="150" customWidth="1"/>
    <col min="6916" max="6919" width="19" style="150" customWidth="1"/>
    <col min="6920" max="7168" width="6.875" style="150"/>
    <col min="7169" max="7169" width="22.875" style="150" customWidth="1"/>
    <col min="7170" max="7170" width="19" style="150" customWidth="1"/>
    <col min="7171" max="7171" width="20.5" style="150" customWidth="1"/>
    <col min="7172" max="7175" width="19" style="150" customWidth="1"/>
    <col min="7176" max="7424" width="6.875" style="150"/>
    <col min="7425" max="7425" width="22.875" style="150" customWidth="1"/>
    <col min="7426" max="7426" width="19" style="150" customWidth="1"/>
    <col min="7427" max="7427" width="20.5" style="150" customWidth="1"/>
    <col min="7428" max="7431" width="19" style="150" customWidth="1"/>
    <col min="7432" max="7680" width="6.875" style="150"/>
    <col min="7681" max="7681" width="22.875" style="150" customWidth="1"/>
    <col min="7682" max="7682" width="19" style="150" customWidth="1"/>
    <col min="7683" max="7683" width="20.5" style="150" customWidth="1"/>
    <col min="7684" max="7687" width="19" style="150" customWidth="1"/>
    <col min="7688" max="7936" width="6.875" style="150"/>
    <col min="7937" max="7937" width="22.875" style="150" customWidth="1"/>
    <col min="7938" max="7938" width="19" style="150" customWidth="1"/>
    <col min="7939" max="7939" width="20.5" style="150" customWidth="1"/>
    <col min="7940" max="7943" width="19" style="150" customWidth="1"/>
    <col min="7944" max="8192" width="6.875" style="150"/>
    <col min="8193" max="8193" width="22.875" style="150" customWidth="1"/>
    <col min="8194" max="8194" width="19" style="150" customWidth="1"/>
    <col min="8195" max="8195" width="20.5" style="150" customWidth="1"/>
    <col min="8196" max="8199" width="19" style="150" customWidth="1"/>
    <col min="8200" max="8448" width="6.875" style="150"/>
    <col min="8449" max="8449" width="22.875" style="150" customWidth="1"/>
    <col min="8450" max="8450" width="19" style="150" customWidth="1"/>
    <col min="8451" max="8451" width="20.5" style="150" customWidth="1"/>
    <col min="8452" max="8455" width="19" style="150" customWidth="1"/>
    <col min="8456" max="8704" width="6.875" style="150"/>
    <col min="8705" max="8705" width="22.875" style="150" customWidth="1"/>
    <col min="8706" max="8706" width="19" style="150" customWidth="1"/>
    <col min="8707" max="8707" width="20.5" style="150" customWidth="1"/>
    <col min="8708" max="8711" width="19" style="150" customWidth="1"/>
    <col min="8712" max="8960" width="6.875" style="150"/>
    <col min="8961" max="8961" width="22.875" style="150" customWidth="1"/>
    <col min="8962" max="8962" width="19" style="150" customWidth="1"/>
    <col min="8963" max="8963" width="20.5" style="150" customWidth="1"/>
    <col min="8964" max="8967" width="19" style="150" customWidth="1"/>
    <col min="8968" max="9216" width="6.875" style="150"/>
    <col min="9217" max="9217" width="22.875" style="150" customWidth="1"/>
    <col min="9218" max="9218" width="19" style="150" customWidth="1"/>
    <col min="9219" max="9219" width="20.5" style="150" customWidth="1"/>
    <col min="9220" max="9223" width="19" style="150" customWidth="1"/>
    <col min="9224" max="9472" width="6.875" style="150"/>
    <col min="9473" max="9473" width="22.875" style="150" customWidth="1"/>
    <col min="9474" max="9474" width="19" style="150" customWidth="1"/>
    <col min="9475" max="9475" width="20.5" style="150" customWidth="1"/>
    <col min="9476" max="9479" width="19" style="150" customWidth="1"/>
    <col min="9480" max="9728" width="6.875" style="150"/>
    <col min="9729" max="9729" width="22.875" style="150" customWidth="1"/>
    <col min="9730" max="9730" width="19" style="150" customWidth="1"/>
    <col min="9731" max="9731" width="20.5" style="150" customWidth="1"/>
    <col min="9732" max="9735" width="19" style="150" customWidth="1"/>
    <col min="9736" max="9984" width="6.875" style="150"/>
    <col min="9985" max="9985" width="22.875" style="150" customWidth="1"/>
    <col min="9986" max="9986" width="19" style="150" customWidth="1"/>
    <col min="9987" max="9987" width="20.5" style="150" customWidth="1"/>
    <col min="9988" max="9991" width="19" style="150" customWidth="1"/>
    <col min="9992" max="10240" width="6.875" style="150"/>
    <col min="10241" max="10241" width="22.875" style="150" customWidth="1"/>
    <col min="10242" max="10242" width="19" style="150" customWidth="1"/>
    <col min="10243" max="10243" width="20.5" style="150" customWidth="1"/>
    <col min="10244" max="10247" width="19" style="150" customWidth="1"/>
    <col min="10248" max="10496" width="6.875" style="150"/>
    <col min="10497" max="10497" width="22.875" style="150" customWidth="1"/>
    <col min="10498" max="10498" width="19" style="150" customWidth="1"/>
    <col min="10499" max="10499" width="20.5" style="150" customWidth="1"/>
    <col min="10500" max="10503" width="19" style="150" customWidth="1"/>
    <col min="10504" max="10752" width="6.875" style="150"/>
    <col min="10753" max="10753" width="22.875" style="150" customWidth="1"/>
    <col min="10754" max="10754" width="19" style="150" customWidth="1"/>
    <col min="10755" max="10755" width="20.5" style="150" customWidth="1"/>
    <col min="10756" max="10759" width="19" style="150" customWidth="1"/>
    <col min="10760" max="11008" width="6.875" style="150"/>
    <col min="11009" max="11009" width="22.875" style="150" customWidth="1"/>
    <col min="11010" max="11010" width="19" style="150" customWidth="1"/>
    <col min="11011" max="11011" width="20.5" style="150" customWidth="1"/>
    <col min="11012" max="11015" width="19" style="150" customWidth="1"/>
    <col min="11016" max="11264" width="6.875" style="150"/>
    <col min="11265" max="11265" width="22.875" style="150" customWidth="1"/>
    <col min="11266" max="11266" width="19" style="150" customWidth="1"/>
    <col min="11267" max="11267" width="20.5" style="150" customWidth="1"/>
    <col min="11268" max="11271" width="19" style="150" customWidth="1"/>
    <col min="11272" max="11520" width="6.875" style="150"/>
    <col min="11521" max="11521" width="22.875" style="150" customWidth="1"/>
    <col min="11522" max="11522" width="19" style="150" customWidth="1"/>
    <col min="11523" max="11523" width="20.5" style="150" customWidth="1"/>
    <col min="11524" max="11527" width="19" style="150" customWidth="1"/>
    <col min="11528" max="11776" width="6.875" style="150"/>
    <col min="11777" max="11777" width="22.875" style="150" customWidth="1"/>
    <col min="11778" max="11778" width="19" style="150" customWidth="1"/>
    <col min="11779" max="11779" width="20.5" style="150" customWidth="1"/>
    <col min="11780" max="11783" width="19" style="150" customWidth="1"/>
    <col min="11784" max="12032" width="6.875" style="150"/>
    <col min="12033" max="12033" width="22.875" style="150" customWidth="1"/>
    <col min="12034" max="12034" width="19" style="150" customWidth="1"/>
    <col min="12035" max="12035" width="20.5" style="150" customWidth="1"/>
    <col min="12036" max="12039" width="19" style="150" customWidth="1"/>
    <col min="12040" max="12288" width="6.875" style="150"/>
    <col min="12289" max="12289" width="22.875" style="150" customWidth="1"/>
    <col min="12290" max="12290" width="19" style="150" customWidth="1"/>
    <col min="12291" max="12291" width="20.5" style="150" customWidth="1"/>
    <col min="12292" max="12295" width="19" style="150" customWidth="1"/>
    <col min="12296" max="12544" width="6.875" style="150"/>
    <col min="12545" max="12545" width="22.875" style="150" customWidth="1"/>
    <col min="12546" max="12546" width="19" style="150" customWidth="1"/>
    <col min="12547" max="12547" width="20.5" style="150" customWidth="1"/>
    <col min="12548" max="12551" width="19" style="150" customWidth="1"/>
    <col min="12552" max="12800" width="6.875" style="150"/>
    <col min="12801" max="12801" width="22.875" style="150" customWidth="1"/>
    <col min="12802" max="12802" width="19" style="150" customWidth="1"/>
    <col min="12803" max="12803" width="20.5" style="150" customWidth="1"/>
    <col min="12804" max="12807" width="19" style="150" customWidth="1"/>
    <col min="12808" max="13056" width="6.875" style="150"/>
    <col min="13057" max="13057" width="22.875" style="150" customWidth="1"/>
    <col min="13058" max="13058" width="19" style="150" customWidth="1"/>
    <col min="13059" max="13059" width="20.5" style="150" customWidth="1"/>
    <col min="13060" max="13063" width="19" style="150" customWidth="1"/>
    <col min="13064" max="13312" width="6.875" style="150"/>
    <col min="13313" max="13313" width="22.875" style="150" customWidth="1"/>
    <col min="13314" max="13314" width="19" style="150" customWidth="1"/>
    <col min="13315" max="13315" width="20.5" style="150" customWidth="1"/>
    <col min="13316" max="13319" width="19" style="150" customWidth="1"/>
    <col min="13320" max="13568" width="6.875" style="150"/>
    <col min="13569" max="13569" width="22.875" style="150" customWidth="1"/>
    <col min="13570" max="13570" width="19" style="150" customWidth="1"/>
    <col min="13571" max="13571" width="20.5" style="150" customWidth="1"/>
    <col min="13572" max="13575" width="19" style="150" customWidth="1"/>
    <col min="13576" max="13824" width="6.875" style="150"/>
    <col min="13825" max="13825" width="22.875" style="150" customWidth="1"/>
    <col min="13826" max="13826" width="19" style="150" customWidth="1"/>
    <col min="13827" max="13827" width="20.5" style="150" customWidth="1"/>
    <col min="13828" max="13831" width="19" style="150" customWidth="1"/>
    <col min="13832" max="14080" width="6.875" style="150"/>
    <col min="14081" max="14081" width="22.875" style="150" customWidth="1"/>
    <col min="14082" max="14082" width="19" style="150" customWidth="1"/>
    <col min="14083" max="14083" width="20.5" style="150" customWidth="1"/>
    <col min="14084" max="14087" width="19" style="150" customWidth="1"/>
    <col min="14088" max="14336" width="6.875" style="150"/>
    <col min="14337" max="14337" width="22.875" style="150" customWidth="1"/>
    <col min="14338" max="14338" width="19" style="150" customWidth="1"/>
    <col min="14339" max="14339" width="20.5" style="150" customWidth="1"/>
    <col min="14340" max="14343" width="19" style="150" customWidth="1"/>
    <col min="14344" max="14592" width="6.875" style="150"/>
    <col min="14593" max="14593" width="22.875" style="150" customWidth="1"/>
    <col min="14594" max="14594" width="19" style="150" customWidth="1"/>
    <col min="14595" max="14595" width="20.5" style="150" customWidth="1"/>
    <col min="14596" max="14599" width="19" style="150" customWidth="1"/>
    <col min="14600" max="14848" width="6.875" style="150"/>
    <col min="14849" max="14849" width="22.875" style="150" customWidth="1"/>
    <col min="14850" max="14850" width="19" style="150" customWidth="1"/>
    <col min="14851" max="14851" width="20.5" style="150" customWidth="1"/>
    <col min="14852" max="14855" width="19" style="150" customWidth="1"/>
    <col min="14856" max="15104" width="6.875" style="150"/>
    <col min="15105" max="15105" width="22.875" style="150" customWidth="1"/>
    <col min="15106" max="15106" width="19" style="150" customWidth="1"/>
    <col min="15107" max="15107" width="20.5" style="150" customWidth="1"/>
    <col min="15108" max="15111" width="19" style="150" customWidth="1"/>
    <col min="15112" max="15360" width="6.875" style="150"/>
    <col min="15361" max="15361" width="22.875" style="150" customWidth="1"/>
    <col min="15362" max="15362" width="19" style="150" customWidth="1"/>
    <col min="15363" max="15363" width="20.5" style="150" customWidth="1"/>
    <col min="15364" max="15367" width="19" style="150" customWidth="1"/>
    <col min="15368" max="15616" width="6.875" style="150"/>
    <col min="15617" max="15617" width="22.875" style="150" customWidth="1"/>
    <col min="15618" max="15618" width="19" style="150" customWidth="1"/>
    <col min="15619" max="15619" width="20.5" style="150" customWidth="1"/>
    <col min="15620" max="15623" width="19" style="150" customWidth="1"/>
    <col min="15624" max="15872" width="6.875" style="150"/>
    <col min="15873" max="15873" width="22.875" style="150" customWidth="1"/>
    <col min="15874" max="15874" width="19" style="150" customWidth="1"/>
    <col min="15875" max="15875" width="20.5" style="150" customWidth="1"/>
    <col min="15876" max="15879" width="19" style="150" customWidth="1"/>
    <col min="15880" max="16128" width="6.875" style="150"/>
    <col min="16129" max="16129" width="22.875" style="150" customWidth="1"/>
    <col min="16130" max="16130" width="19" style="150" customWidth="1"/>
    <col min="16131" max="16131" width="20.5" style="150" customWidth="1"/>
    <col min="16132" max="16135" width="19" style="150" customWidth="1"/>
    <col min="16136" max="16384" width="6.875" style="150"/>
  </cols>
  <sheetData>
    <row r="1" spans="1:7" s="148" customFormat="1" ht="20.100000000000001" customHeight="1">
      <c r="A1" s="16" t="s">
        <v>311</v>
      </c>
      <c r="B1" s="151"/>
      <c r="C1" s="151"/>
      <c r="D1" s="151"/>
      <c r="E1" s="151"/>
      <c r="F1" s="151"/>
      <c r="G1" s="151"/>
    </row>
    <row r="2" spans="1:7" s="148" customFormat="1" ht="38.25" customHeight="1">
      <c r="A2" s="152" t="s">
        <v>312</v>
      </c>
      <c r="B2" s="153"/>
      <c r="C2" s="153"/>
      <c r="D2" s="153"/>
      <c r="E2" s="153"/>
      <c r="F2" s="153"/>
      <c r="G2" s="153"/>
    </row>
    <row r="3" spans="1:7" s="148" customFormat="1" ht="20.100000000000001" customHeight="1">
      <c r="A3" s="154"/>
      <c r="B3" s="151"/>
      <c r="C3" s="151"/>
      <c r="D3" s="151"/>
      <c r="E3" s="151"/>
      <c r="F3" s="151"/>
      <c r="G3" s="151"/>
    </row>
    <row r="4" spans="1:7" s="148" customFormat="1" ht="20.100000000000001" customHeight="1">
      <c r="A4" s="155"/>
      <c r="B4" s="156"/>
      <c r="C4" s="156"/>
      <c r="D4" s="156"/>
      <c r="E4" s="156"/>
      <c r="F4" s="156"/>
      <c r="G4" s="157" t="s">
        <v>313</v>
      </c>
    </row>
    <row r="5" spans="1:7" s="148" customFormat="1" ht="20.100000000000001" customHeight="1">
      <c r="A5" s="195" t="s">
        <v>314</v>
      </c>
      <c r="B5" s="195"/>
      <c r="C5" s="195" t="s">
        <v>315</v>
      </c>
      <c r="D5" s="195"/>
      <c r="E5" s="195"/>
      <c r="F5" s="195"/>
      <c r="G5" s="195"/>
    </row>
    <row r="6" spans="1:7" s="148" customFormat="1" ht="45" customHeight="1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pans="1:7" s="148" customFormat="1" ht="20.100000000000001" customHeight="1">
      <c r="A7" s="159" t="s">
        <v>322</v>
      </c>
      <c r="B7" s="160">
        <f>SUM(B8:B10)</f>
        <v>18054.71</v>
      </c>
      <c r="C7" s="161" t="s">
        <v>323</v>
      </c>
      <c r="D7" s="162">
        <f t="shared" ref="D7:D14" si="0">SUM(E7:G7)</f>
        <v>18365.84</v>
      </c>
      <c r="E7" s="162">
        <f>SUM(E8:E14)</f>
        <v>17398.84</v>
      </c>
      <c r="F7" s="163">
        <f>SUM(F8:F14)</f>
        <v>967</v>
      </c>
      <c r="G7" s="162">
        <f>SUM(G8:G14)</f>
        <v>0</v>
      </c>
    </row>
    <row r="8" spans="1:7" s="148" customFormat="1" ht="20.100000000000001" customHeight="1">
      <c r="A8" s="164" t="s">
        <v>324</v>
      </c>
      <c r="B8" s="165">
        <v>17087.71</v>
      </c>
      <c r="C8" s="166" t="s">
        <v>325</v>
      </c>
      <c r="D8" s="167">
        <f t="shared" ref="D8:D12" si="1">SUM(E8:G8)</f>
        <v>177.1</v>
      </c>
      <c r="E8" s="168">
        <v>177.1</v>
      </c>
      <c r="F8" s="169"/>
      <c r="G8" s="169"/>
    </row>
    <row r="9" spans="1:7" s="148" customFormat="1" ht="20.100000000000001" customHeight="1">
      <c r="A9" s="164" t="s">
        <v>326</v>
      </c>
      <c r="B9" s="170">
        <v>967</v>
      </c>
      <c r="C9" s="166" t="s">
        <v>327</v>
      </c>
      <c r="D9" s="171">
        <f t="shared" si="1"/>
        <v>20.56</v>
      </c>
      <c r="E9" s="169">
        <v>20.56</v>
      </c>
      <c r="F9" s="169"/>
      <c r="G9" s="169"/>
    </row>
    <row r="10" spans="1:7" s="148" customFormat="1" ht="20.100000000000001" customHeight="1">
      <c r="A10" s="172" t="s">
        <v>328</v>
      </c>
      <c r="B10" s="173"/>
      <c r="C10" s="91" t="s">
        <v>329</v>
      </c>
      <c r="D10" s="171">
        <f t="shared" si="1"/>
        <v>17181.830000000002</v>
      </c>
      <c r="E10" s="169">
        <f>16870.7+311.13</f>
        <v>17181.830000000002</v>
      </c>
      <c r="F10" s="169"/>
      <c r="G10" s="169"/>
    </row>
    <row r="11" spans="1:7" s="148" customFormat="1" ht="20.100000000000001" customHeight="1">
      <c r="A11" s="174" t="s">
        <v>330</v>
      </c>
      <c r="B11" s="160">
        <f>SUM(B12:B14)</f>
        <v>311.13</v>
      </c>
      <c r="C11" s="166" t="s">
        <v>331</v>
      </c>
      <c r="D11" s="171">
        <f t="shared" si="1"/>
        <v>19.350000000000001</v>
      </c>
      <c r="E11" s="169">
        <v>19.350000000000001</v>
      </c>
      <c r="F11" s="169"/>
      <c r="G11" s="169"/>
    </row>
    <row r="12" spans="1:7" s="148" customFormat="1" ht="20.100000000000001" customHeight="1">
      <c r="A12" s="172" t="s">
        <v>324</v>
      </c>
      <c r="B12" s="165">
        <v>311.13</v>
      </c>
      <c r="C12" s="166" t="s">
        <v>332</v>
      </c>
      <c r="D12" s="175">
        <f t="shared" si="1"/>
        <v>967</v>
      </c>
      <c r="E12" s="169"/>
      <c r="F12" s="176">
        <v>967</v>
      </c>
      <c r="G12" s="169"/>
    </row>
    <row r="13" spans="1:7" s="148" customFormat="1" ht="20.100000000000001" customHeight="1">
      <c r="A13" s="172" t="s">
        <v>326</v>
      </c>
      <c r="B13" s="177"/>
      <c r="C13" s="166"/>
      <c r="D13" s="171">
        <f t="shared" si="0"/>
        <v>0</v>
      </c>
      <c r="E13" s="169"/>
      <c r="F13" s="176"/>
      <c r="G13" s="169"/>
    </row>
    <row r="14" spans="1:7" s="148" customFormat="1" ht="20.100000000000001" customHeight="1">
      <c r="A14" s="164" t="s">
        <v>328</v>
      </c>
      <c r="B14" s="173"/>
      <c r="C14" s="91"/>
      <c r="D14" s="171">
        <f t="shared" si="0"/>
        <v>0</v>
      </c>
      <c r="E14" s="169"/>
      <c r="F14" s="169"/>
      <c r="G14" s="169"/>
    </row>
    <row r="15" spans="1:7" s="148" customFormat="1" ht="20.100000000000001" customHeight="1">
      <c r="A15" s="174"/>
      <c r="B15" s="178"/>
      <c r="C15" s="178" t="s">
        <v>333</v>
      </c>
      <c r="D15" s="179">
        <f>E15+F15+G15</f>
        <v>0</v>
      </c>
      <c r="E15" s="180">
        <f>B8+B12-E7</f>
        <v>0</v>
      </c>
      <c r="F15" s="180">
        <f>B9+B14-F7</f>
        <v>0</v>
      </c>
      <c r="G15" s="180">
        <f>B10+B14-G7</f>
        <v>0</v>
      </c>
    </row>
    <row r="16" spans="1:7" s="148" customFormat="1" ht="20.100000000000001" customHeight="1">
      <c r="A16" s="174"/>
      <c r="B16" s="178"/>
      <c r="C16" s="178"/>
      <c r="D16" s="181"/>
      <c r="E16" s="181"/>
      <c r="F16" s="181"/>
      <c r="G16" s="182"/>
    </row>
    <row r="17" spans="1:7" s="148" customFormat="1" ht="20.100000000000001" customHeight="1">
      <c r="A17" s="174" t="s">
        <v>334</v>
      </c>
      <c r="B17" s="183">
        <f>SUM(B7,B11)</f>
        <v>18365.84</v>
      </c>
      <c r="C17" s="184" t="s">
        <v>335</v>
      </c>
      <c r="D17" s="180">
        <f>SUM(E17:G17)</f>
        <v>18365.84</v>
      </c>
      <c r="E17" s="180">
        <f>SUM(E7,E15)</f>
        <v>17398.84</v>
      </c>
      <c r="F17" s="185">
        <f>SUM(F7,F15)</f>
        <v>967</v>
      </c>
      <c r="G17" s="180">
        <f>SUM(G7,G15)</f>
        <v>0</v>
      </c>
    </row>
    <row r="18" spans="1:7" ht="20.100000000000001" customHeight="1">
      <c r="A18" s="186"/>
      <c r="B18" s="186"/>
      <c r="C18" s="186"/>
      <c r="D18" s="186"/>
      <c r="E18" s="186"/>
      <c r="F18" s="186"/>
    </row>
  </sheetData>
  <mergeCells count="2">
    <mergeCell ref="A5:B5"/>
    <mergeCell ref="C5:G5"/>
  </mergeCells>
  <phoneticPr fontId="27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showGridLines="0" showZeros="0" tabSelected="1" workbookViewId="0">
      <selection activeCell="E29" sqref="E29"/>
    </sheetView>
  </sheetViews>
  <sheetFormatPr defaultColWidth="6.875" defaultRowHeight="12.75" customHeight="1"/>
  <cols>
    <col min="1" max="1" width="11.25" style="47" customWidth="1"/>
    <col min="2" max="2" width="43.375" style="47" customWidth="1"/>
    <col min="3" max="3" width="18.625" style="47" customWidth="1"/>
    <col min="4" max="4" width="18.125" style="47" customWidth="1"/>
    <col min="5" max="5" width="18" style="47" customWidth="1"/>
    <col min="6" max="6" width="7.25" style="47"/>
    <col min="7" max="255" width="6.875" style="47"/>
    <col min="256" max="256" width="23.625" style="47" customWidth="1"/>
    <col min="257" max="257" width="44.625" style="47" customWidth="1"/>
    <col min="258" max="258" width="16.5" style="47" customWidth="1"/>
    <col min="259" max="261" width="13.625" style="47" customWidth="1"/>
    <col min="262" max="511" width="6.875" style="47"/>
    <col min="512" max="512" width="23.625" style="47" customWidth="1"/>
    <col min="513" max="513" width="44.625" style="47" customWidth="1"/>
    <col min="514" max="514" width="16.5" style="47" customWidth="1"/>
    <col min="515" max="517" width="13.625" style="47" customWidth="1"/>
    <col min="518" max="767" width="6.875" style="47"/>
    <col min="768" max="768" width="23.625" style="47" customWidth="1"/>
    <col min="769" max="769" width="44.625" style="47" customWidth="1"/>
    <col min="770" max="770" width="16.5" style="47" customWidth="1"/>
    <col min="771" max="773" width="13.625" style="47" customWidth="1"/>
    <col min="774" max="1023" width="6.875" style="47"/>
    <col min="1024" max="1024" width="23.625" style="47" customWidth="1"/>
    <col min="1025" max="1025" width="44.625" style="47" customWidth="1"/>
    <col min="1026" max="1026" width="16.5" style="47" customWidth="1"/>
    <col min="1027" max="1029" width="13.625" style="47" customWidth="1"/>
    <col min="1030" max="1279" width="6.875" style="47"/>
    <col min="1280" max="1280" width="23.625" style="47" customWidth="1"/>
    <col min="1281" max="1281" width="44.625" style="47" customWidth="1"/>
    <col min="1282" max="1282" width="16.5" style="47" customWidth="1"/>
    <col min="1283" max="1285" width="13.625" style="47" customWidth="1"/>
    <col min="1286" max="1535" width="6.875" style="47"/>
    <col min="1536" max="1536" width="23.625" style="47" customWidth="1"/>
    <col min="1537" max="1537" width="44.625" style="47" customWidth="1"/>
    <col min="1538" max="1538" width="16.5" style="47" customWidth="1"/>
    <col min="1539" max="1541" width="13.625" style="47" customWidth="1"/>
    <col min="1542" max="1791" width="6.875" style="47"/>
    <col min="1792" max="1792" width="23.625" style="47" customWidth="1"/>
    <col min="1793" max="1793" width="44.625" style="47" customWidth="1"/>
    <col min="1794" max="1794" width="16.5" style="47" customWidth="1"/>
    <col min="1795" max="1797" width="13.625" style="47" customWidth="1"/>
    <col min="1798" max="2047" width="6.875" style="47"/>
    <col min="2048" max="2048" width="23.625" style="47" customWidth="1"/>
    <col min="2049" max="2049" width="44.625" style="47" customWidth="1"/>
    <col min="2050" max="2050" width="16.5" style="47" customWidth="1"/>
    <col min="2051" max="2053" width="13.625" style="47" customWidth="1"/>
    <col min="2054" max="2303" width="6.875" style="47"/>
    <col min="2304" max="2304" width="23.625" style="47" customWidth="1"/>
    <col min="2305" max="2305" width="44.625" style="47" customWidth="1"/>
    <col min="2306" max="2306" width="16.5" style="47" customWidth="1"/>
    <col min="2307" max="2309" width="13.625" style="47" customWidth="1"/>
    <col min="2310" max="2559" width="6.875" style="47"/>
    <col min="2560" max="2560" width="23.625" style="47" customWidth="1"/>
    <col min="2561" max="2561" width="44.625" style="47" customWidth="1"/>
    <col min="2562" max="2562" width="16.5" style="47" customWidth="1"/>
    <col min="2563" max="2565" width="13.625" style="47" customWidth="1"/>
    <col min="2566" max="2815" width="6.875" style="47"/>
    <col min="2816" max="2816" width="23.625" style="47" customWidth="1"/>
    <col min="2817" max="2817" width="44.625" style="47" customWidth="1"/>
    <col min="2818" max="2818" width="16.5" style="47" customWidth="1"/>
    <col min="2819" max="2821" width="13.625" style="47" customWidth="1"/>
    <col min="2822" max="3071" width="6.875" style="47"/>
    <col min="3072" max="3072" width="23.625" style="47" customWidth="1"/>
    <col min="3073" max="3073" width="44.625" style="47" customWidth="1"/>
    <col min="3074" max="3074" width="16.5" style="47" customWidth="1"/>
    <col min="3075" max="3077" width="13.625" style="47" customWidth="1"/>
    <col min="3078" max="3327" width="6.875" style="47"/>
    <col min="3328" max="3328" width="23.625" style="47" customWidth="1"/>
    <col min="3329" max="3329" width="44.625" style="47" customWidth="1"/>
    <col min="3330" max="3330" width="16.5" style="47" customWidth="1"/>
    <col min="3331" max="3333" width="13.625" style="47" customWidth="1"/>
    <col min="3334" max="3583" width="6.875" style="47"/>
    <col min="3584" max="3584" width="23.625" style="47" customWidth="1"/>
    <col min="3585" max="3585" width="44.625" style="47" customWidth="1"/>
    <col min="3586" max="3586" width="16.5" style="47" customWidth="1"/>
    <col min="3587" max="3589" width="13.625" style="47" customWidth="1"/>
    <col min="3590" max="3839" width="6.875" style="47"/>
    <col min="3840" max="3840" width="23.625" style="47" customWidth="1"/>
    <col min="3841" max="3841" width="44.625" style="47" customWidth="1"/>
    <col min="3842" max="3842" width="16.5" style="47" customWidth="1"/>
    <col min="3843" max="3845" width="13.625" style="47" customWidth="1"/>
    <col min="3846" max="4095" width="6.875" style="47"/>
    <col min="4096" max="4096" width="23.625" style="47" customWidth="1"/>
    <col min="4097" max="4097" width="44.625" style="47" customWidth="1"/>
    <col min="4098" max="4098" width="16.5" style="47" customWidth="1"/>
    <col min="4099" max="4101" width="13.625" style="47" customWidth="1"/>
    <col min="4102" max="4351" width="6.875" style="47"/>
    <col min="4352" max="4352" width="23.625" style="47" customWidth="1"/>
    <col min="4353" max="4353" width="44.625" style="47" customWidth="1"/>
    <col min="4354" max="4354" width="16.5" style="47" customWidth="1"/>
    <col min="4355" max="4357" width="13.625" style="47" customWidth="1"/>
    <col min="4358" max="4607" width="6.875" style="47"/>
    <col min="4608" max="4608" width="23.625" style="47" customWidth="1"/>
    <col min="4609" max="4609" width="44.625" style="47" customWidth="1"/>
    <col min="4610" max="4610" width="16.5" style="47" customWidth="1"/>
    <col min="4611" max="4613" width="13.625" style="47" customWidth="1"/>
    <col min="4614" max="4863" width="6.875" style="47"/>
    <col min="4864" max="4864" width="23.625" style="47" customWidth="1"/>
    <col min="4865" max="4865" width="44.625" style="47" customWidth="1"/>
    <col min="4866" max="4866" width="16.5" style="47" customWidth="1"/>
    <col min="4867" max="4869" width="13.625" style="47" customWidth="1"/>
    <col min="4870" max="5119" width="6.875" style="47"/>
    <col min="5120" max="5120" width="23.625" style="47" customWidth="1"/>
    <col min="5121" max="5121" width="44.625" style="47" customWidth="1"/>
    <col min="5122" max="5122" width="16.5" style="47" customWidth="1"/>
    <col min="5123" max="5125" width="13.625" style="47" customWidth="1"/>
    <col min="5126" max="5375" width="6.875" style="47"/>
    <col min="5376" max="5376" width="23.625" style="47" customWidth="1"/>
    <col min="5377" max="5377" width="44.625" style="47" customWidth="1"/>
    <col min="5378" max="5378" width="16.5" style="47" customWidth="1"/>
    <col min="5379" max="5381" width="13.625" style="47" customWidth="1"/>
    <col min="5382" max="5631" width="6.875" style="47"/>
    <col min="5632" max="5632" width="23.625" style="47" customWidth="1"/>
    <col min="5633" max="5633" width="44.625" style="47" customWidth="1"/>
    <col min="5634" max="5634" width="16.5" style="47" customWidth="1"/>
    <col min="5635" max="5637" width="13.625" style="47" customWidth="1"/>
    <col min="5638" max="5887" width="6.875" style="47"/>
    <col min="5888" max="5888" width="23.625" style="47" customWidth="1"/>
    <col min="5889" max="5889" width="44.625" style="47" customWidth="1"/>
    <col min="5890" max="5890" width="16.5" style="47" customWidth="1"/>
    <col min="5891" max="5893" width="13.625" style="47" customWidth="1"/>
    <col min="5894" max="6143" width="6.875" style="47"/>
    <col min="6144" max="6144" width="23.625" style="47" customWidth="1"/>
    <col min="6145" max="6145" width="44.625" style="47" customWidth="1"/>
    <col min="6146" max="6146" width="16.5" style="47" customWidth="1"/>
    <col min="6147" max="6149" width="13.625" style="47" customWidth="1"/>
    <col min="6150" max="6399" width="6.875" style="47"/>
    <col min="6400" max="6400" width="23.625" style="47" customWidth="1"/>
    <col min="6401" max="6401" width="44.625" style="47" customWidth="1"/>
    <col min="6402" max="6402" width="16.5" style="47" customWidth="1"/>
    <col min="6403" max="6405" width="13.625" style="47" customWidth="1"/>
    <col min="6406" max="6655" width="6.875" style="47"/>
    <col min="6656" max="6656" width="23.625" style="47" customWidth="1"/>
    <col min="6657" max="6657" width="44.625" style="47" customWidth="1"/>
    <col min="6658" max="6658" width="16.5" style="47" customWidth="1"/>
    <col min="6659" max="6661" width="13.625" style="47" customWidth="1"/>
    <col min="6662" max="6911" width="6.875" style="47"/>
    <col min="6912" max="6912" width="23.625" style="47" customWidth="1"/>
    <col min="6913" max="6913" width="44.625" style="47" customWidth="1"/>
    <col min="6914" max="6914" width="16.5" style="47" customWidth="1"/>
    <col min="6915" max="6917" width="13.625" style="47" customWidth="1"/>
    <col min="6918" max="7167" width="6.875" style="47"/>
    <col min="7168" max="7168" width="23.625" style="47" customWidth="1"/>
    <col min="7169" max="7169" width="44.625" style="47" customWidth="1"/>
    <col min="7170" max="7170" width="16.5" style="47" customWidth="1"/>
    <col min="7171" max="7173" width="13.625" style="47" customWidth="1"/>
    <col min="7174" max="7423" width="6.875" style="47"/>
    <col min="7424" max="7424" width="23.625" style="47" customWidth="1"/>
    <col min="7425" max="7425" width="44.625" style="47" customWidth="1"/>
    <col min="7426" max="7426" width="16.5" style="47" customWidth="1"/>
    <col min="7427" max="7429" width="13.625" style="47" customWidth="1"/>
    <col min="7430" max="7679" width="6.875" style="47"/>
    <col min="7680" max="7680" width="23.625" style="47" customWidth="1"/>
    <col min="7681" max="7681" width="44.625" style="47" customWidth="1"/>
    <col min="7682" max="7682" width="16.5" style="47" customWidth="1"/>
    <col min="7683" max="7685" width="13.625" style="47" customWidth="1"/>
    <col min="7686" max="7935" width="6.875" style="47"/>
    <col min="7936" max="7936" width="23.625" style="47" customWidth="1"/>
    <col min="7937" max="7937" width="44.625" style="47" customWidth="1"/>
    <col min="7938" max="7938" width="16.5" style="47" customWidth="1"/>
    <col min="7939" max="7941" width="13.625" style="47" customWidth="1"/>
    <col min="7942" max="8191" width="6.875" style="47"/>
    <col min="8192" max="8192" width="23.625" style="47" customWidth="1"/>
    <col min="8193" max="8193" width="44.625" style="47" customWidth="1"/>
    <col min="8194" max="8194" width="16.5" style="47" customWidth="1"/>
    <col min="8195" max="8197" width="13.625" style="47" customWidth="1"/>
    <col min="8198" max="8447" width="6.875" style="47"/>
    <col min="8448" max="8448" width="23.625" style="47" customWidth="1"/>
    <col min="8449" max="8449" width="44.625" style="47" customWidth="1"/>
    <col min="8450" max="8450" width="16.5" style="47" customWidth="1"/>
    <col min="8451" max="8453" width="13.625" style="47" customWidth="1"/>
    <col min="8454" max="8703" width="6.875" style="47"/>
    <col min="8704" max="8704" width="23.625" style="47" customWidth="1"/>
    <col min="8705" max="8705" width="44.625" style="47" customWidth="1"/>
    <col min="8706" max="8706" width="16.5" style="47" customWidth="1"/>
    <col min="8707" max="8709" width="13.625" style="47" customWidth="1"/>
    <col min="8710" max="8959" width="6.875" style="47"/>
    <col min="8960" max="8960" width="23.625" style="47" customWidth="1"/>
    <col min="8961" max="8961" width="44.625" style="47" customWidth="1"/>
    <col min="8962" max="8962" width="16.5" style="47" customWidth="1"/>
    <col min="8963" max="8965" width="13.625" style="47" customWidth="1"/>
    <col min="8966" max="9215" width="6.875" style="47"/>
    <col min="9216" max="9216" width="23.625" style="47" customWidth="1"/>
    <col min="9217" max="9217" width="44.625" style="47" customWidth="1"/>
    <col min="9218" max="9218" width="16.5" style="47" customWidth="1"/>
    <col min="9219" max="9221" width="13.625" style="47" customWidth="1"/>
    <col min="9222" max="9471" width="6.875" style="47"/>
    <col min="9472" max="9472" width="23.625" style="47" customWidth="1"/>
    <col min="9473" max="9473" width="44.625" style="47" customWidth="1"/>
    <col min="9474" max="9474" width="16.5" style="47" customWidth="1"/>
    <col min="9475" max="9477" width="13.625" style="47" customWidth="1"/>
    <col min="9478" max="9727" width="6.875" style="47"/>
    <col min="9728" max="9728" width="23.625" style="47" customWidth="1"/>
    <col min="9729" max="9729" width="44.625" style="47" customWidth="1"/>
    <col min="9730" max="9730" width="16.5" style="47" customWidth="1"/>
    <col min="9731" max="9733" width="13.625" style="47" customWidth="1"/>
    <col min="9734" max="9983" width="6.875" style="47"/>
    <col min="9984" max="9984" width="23.625" style="47" customWidth="1"/>
    <col min="9985" max="9985" width="44.625" style="47" customWidth="1"/>
    <col min="9986" max="9986" width="16.5" style="47" customWidth="1"/>
    <col min="9987" max="9989" width="13.625" style="47" customWidth="1"/>
    <col min="9990" max="10239" width="6.875" style="47"/>
    <col min="10240" max="10240" width="23.625" style="47" customWidth="1"/>
    <col min="10241" max="10241" width="44.625" style="47" customWidth="1"/>
    <col min="10242" max="10242" width="16.5" style="47" customWidth="1"/>
    <col min="10243" max="10245" width="13.625" style="47" customWidth="1"/>
    <col min="10246" max="10495" width="6.875" style="47"/>
    <col min="10496" max="10496" width="23.625" style="47" customWidth="1"/>
    <col min="10497" max="10497" width="44.625" style="47" customWidth="1"/>
    <col min="10498" max="10498" width="16.5" style="47" customWidth="1"/>
    <col min="10499" max="10501" width="13.625" style="47" customWidth="1"/>
    <col min="10502" max="10751" width="6.875" style="47"/>
    <col min="10752" max="10752" width="23.625" style="47" customWidth="1"/>
    <col min="10753" max="10753" width="44.625" style="47" customWidth="1"/>
    <col min="10754" max="10754" width="16.5" style="47" customWidth="1"/>
    <col min="10755" max="10757" width="13.625" style="47" customWidth="1"/>
    <col min="10758" max="11007" width="6.875" style="47"/>
    <col min="11008" max="11008" width="23.625" style="47" customWidth="1"/>
    <col min="11009" max="11009" width="44.625" style="47" customWidth="1"/>
    <col min="11010" max="11010" width="16.5" style="47" customWidth="1"/>
    <col min="11011" max="11013" width="13.625" style="47" customWidth="1"/>
    <col min="11014" max="11263" width="6.875" style="47"/>
    <col min="11264" max="11264" width="23.625" style="47" customWidth="1"/>
    <col min="11265" max="11265" width="44.625" style="47" customWidth="1"/>
    <col min="11266" max="11266" width="16.5" style="47" customWidth="1"/>
    <col min="11267" max="11269" width="13.625" style="47" customWidth="1"/>
    <col min="11270" max="11519" width="6.875" style="47"/>
    <col min="11520" max="11520" width="23.625" style="47" customWidth="1"/>
    <col min="11521" max="11521" width="44.625" style="47" customWidth="1"/>
    <col min="11522" max="11522" width="16.5" style="47" customWidth="1"/>
    <col min="11523" max="11525" width="13.625" style="47" customWidth="1"/>
    <col min="11526" max="11775" width="6.875" style="47"/>
    <col min="11776" max="11776" width="23.625" style="47" customWidth="1"/>
    <col min="11777" max="11777" width="44.625" style="47" customWidth="1"/>
    <col min="11778" max="11778" width="16.5" style="47" customWidth="1"/>
    <col min="11779" max="11781" width="13.625" style="47" customWidth="1"/>
    <col min="11782" max="12031" width="6.875" style="47"/>
    <col min="12032" max="12032" width="23.625" style="47" customWidth="1"/>
    <col min="12033" max="12033" width="44.625" style="47" customWidth="1"/>
    <col min="12034" max="12034" width="16.5" style="47" customWidth="1"/>
    <col min="12035" max="12037" width="13.625" style="47" customWidth="1"/>
    <col min="12038" max="12287" width="6.875" style="47"/>
    <col min="12288" max="12288" width="23.625" style="47" customWidth="1"/>
    <col min="12289" max="12289" width="44.625" style="47" customWidth="1"/>
    <col min="12290" max="12290" width="16.5" style="47" customWidth="1"/>
    <col min="12291" max="12293" width="13.625" style="47" customWidth="1"/>
    <col min="12294" max="12543" width="6.875" style="47"/>
    <col min="12544" max="12544" width="23.625" style="47" customWidth="1"/>
    <col min="12545" max="12545" width="44.625" style="47" customWidth="1"/>
    <col min="12546" max="12546" width="16.5" style="47" customWidth="1"/>
    <col min="12547" max="12549" width="13.625" style="47" customWidth="1"/>
    <col min="12550" max="12799" width="6.875" style="47"/>
    <col min="12800" max="12800" width="23.625" style="47" customWidth="1"/>
    <col min="12801" max="12801" width="44.625" style="47" customWidth="1"/>
    <col min="12802" max="12802" width="16.5" style="47" customWidth="1"/>
    <col min="12803" max="12805" width="13.625" style="47" customWidth="1"/>
    <col min="12806" max="13055" width="6.875" style="47"/>
    <col min="13056" max="13056" width="23.625" style="47" customWidth="1"/>
    <col min="13057" max="13057" width="44.625" style="47" customWidth="1"/>
    <col min="13058" max="13058" width="16.5" style="47" customWidth="1"/>
    <col min="13059" max="13061" width="13.625" style="47" customWidth="1"/>
    <col min="13062" max="13311" width="6.875" style="47"/>
    <col min="13312" max="13312" width="23.625" style="47" customWidth="1"/>
    <col min="13313" max="13313" width="44.625" style="47" customWidth="1"/>
    <col min="13314" max="13314" width="16.5" style="47" customWidth="1"/>
    <col min="13315" max="13317" width="13.625" style="47" customWidth="1"/>
    <col min="13318" max="13567" width="6.875" style="47"/>
    <col min="13568" max="13568" width="23.625" style="47" customWidth="1"/>
    <col min="13569" max="13569" width="44.625" style="47" customWidth="1"/>
    <col min="13570" max="13570" width="16.5" style="47" customWidth="1"/>
    <col min="13571" max="13573" width="13.625" style="47" customWidth="1"/>
    <col min="13574" max="13823" width="6.875" style="47"/>
    <col min="13824" max="13824" width="23.625" style="47" customWidth="1"/>
    <col min="13825" max="13825" width="44.625" style="47" customWidth="1"/>
    <col min="13826" max="13826" width="16.5" style="47" customWidth="1"/>
    <col min="13827" max="13829" width="13.625" style="47" customWidth="1"/>
    <col min="13830" max="14079" width="6.875" style="47"/>
    <col min="14080" max="14080" width="23.625" style="47" customWidth="1"/>
    <col min="14081" max="14081" width="44.625" style="47" customWidth="1"/>
    <col min="14082" max="14082" width="16.5" style="47" customWidth="1"/>
    <col min="14083" max="14085" width="13.625" style="47" customWidth="1"/>
    <col min="14086" max="14335" width="6.875" style="47"/>
    <col min="14336" max="14336" width="23.625" style="47" customWidth="1"/>
    <col min="14337" max="14337" width="44.625" style="47" customWidth="1"/>
    <col min="14338" max="14338" width="16.5" style="47" customWidth="1"/>
    <col min="14339" max="14341" width="13.625" style="47" customWidth="1"/>
    <col min="14342" max="14591" width="6.875" style="47"/>
    <col min="14592" max="14592" width="23.625" style="47" customWidth="1"/>
    <col min="14593" max="14593" width="44.625" style="47" customWidth="1"/>
    <col min="14594" max="14594" width="16.5" style="47" customWidth="1"/>
    <col min="14595" max="14597" width="13.625" style="47" customWidth="1"/>
    <col min="14598" max="14847" width="6.875" style="47"/>
    <col min="14848" max="14848" width="23.625" style="47" customWidth="1"/>
    <col min="14849" max="14849" width="44.625" style="47" customWidth="1"/>
    <col min="14850" max="14850" width="16.5" style="47" customWidth="1"/>
    <col min="14851" max="14853" width="13.625" style="47" customWidth="1"/>
    <col min="14854" max="15103" width="6.875" style="47"/>
    <col min="15104" max="15104" width="23.625" style="47" customWidth="1"/>
    <col min="15105" max="15105" width="44.625" style="47" customWidth="1"/>
    <col min="15106" max="15106" width="16.5" style="47" customWidth="1"/>
    <col min="15107" max="15109" width="13.625" style="47" customWidth="1"/>
    <col min="15110" max="15359" width="6.875" style="47"/>
    <col min="15360" max="15360" width="23.625" style="47" customWidth="1"/>
    <col min="15361" max="15361" width="44.625" style="47" customWidth="1"/>
    <col min="15362" max="15362" width="16.5" style="47" customWidth="1"/>
    <col min="15363" max="15365" width="13.625" style="47" customWidth="1"/>
    <col min="15366" max="15615" width="6.875" style="47"/>
    <col min="15616" max="15616" width="23.625" style="47" customWidth="1"/>
    <col min="15617" max="15617" width="44.625" style="47" customWidth="1"/>
    <col min="15618" max="15618" width="16.5" style="47" customWidth="1"/>
    <col min="15619" max="15621" width="13.625" style="47" customWidth="1"/>
    <col min="15622" max="15871" width="6.875" style="47"/>
    <col min="15872" max="15872" width="23.625" style="47" customWidth="1"/>
    <col min="15873" max="15873" width="44.625" style="47" customWidth="1"/>
    <col min="15874" max="15874" width="16.5" style="47" customWidth="1"/>
    <col min="15875" max="15877" width="13.625" style="47" customWidth="1"/>
    <col min="15878" max="16127" width="6.875" style="47"/>
    <col min="16128" max="16128" width="23.625" style="47" customWidth="1"/>
    <col min="16129" max="16129" width="44.625" style="47" customWidth="1"/>
    <col min="16130" max="16130" width="16.5" style="47" customWidth="1"/>
    <col min="16131" max="16133" width="13.625" style="47" customWidth="1"/>
    <col min="16134" max="16384" width="6.875" style="47"/>
  </cols>
  <sheetData>
    <row r="1" spans="1:16384" ht="12.75" customHeight="1">
      <c r="A1" s="135" t="s">
        <v>336</v>
      </c>
    </row>
    <row r="2" spans="1:16384" ht="36" customHeight="1">
      <c r="A2" s="136" t="s">
        <v>337</v>
      </c>
      <c r="B2" s="137"/>
      <c r="C2" s="98"/>
      <c r="D2" s="98"/>
      <c r="E2" s="98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  <c r="XFD2" s="24"/>
    </row>
    <row r="3" spans="1:16384" ht="16.5" customHeight="1">
      <c r="A3" s="138"/>
      <c r="B3" s="139"/>
      <c r="C3" s="139"/>
      <c r="D3" s="139"/>
      <c r="E3" s="139"/>
    </row>
    <row r="4" spans="1:16384" ht="20.100000000000001" customHeight="1">
      <c r="A4" s="34"/>
      <c r="B4" s="140"/>
      <c r="C4" s="140"/>
      <c r="D4" s="140"/>
      <c r="E4" s="141" t="s">
        <v>313</v>
      </c>
    </row>
    <row r="5" spans="1:16384" ht="27.75" customHeight="1">
      <c r="A5" s="196" t="s">
        <v>338</v>
      </c>
      <c r="B5" s="196"/>
      <c r="C5" s="196" t="s">
        <v>339</v>
      </c>
      <c r="D5" s="196"/>
      <c r="E5" s="196"/>
    </row>
    <row r="6" spans="1:16384" ht="27.75" customHeight="1">
      <c r="A6" s="70" t="s">
        <v>340</v>
      </c>
      <c r="B6" s="70" t="s">
        <v>341</v>
      </c>
      <c r="C6" s="70" t="s">
        <v>342</v>
      </c>
      <c r="D6" s="70" t="s">
        <v>343</v>
      </c>
      <c r="E6" s="70" t="s">
        <v>344</v>
      </c>
    </row>
    <row r="7" spans="1:16384" ht="27.75" customHeight="1">
      <c r="A7" s="37"/>
      <c r="B7" s="38" t="s">
        <v>318</v>
      </c>
      <c r="C7" s="142">
        <f t="shared" ref="C7:C17" si="0">SUM(D7:E7)</f>
        <v>17087.71</v>
      </c>
      <c r="D7" s="143">
        <f>SUM(D8,D15,D18,D30)</f>
        <v>513.02</v>
      </c>
      <c r="E7" s="143">
        <f>SUM(E8,E15,E18,E30)</f>
        <v>16574.689999999999</v>
      </c>
    </row>
    <row r="8" spans="1:16384" ht="27.75" customHeight="1">
      <c r="A8" s="144">
        <v>208</v>
      </c>
      <c r="B8" s="42" t="s">
        <v>345</v>
      </c>
      <c r="C8" s="145">
        <f t="shared" si="0"/>
        <v>177.1</v>
      </c>
      <c r="D8" s="145">
        <f>SUM(D9,D13)</f>
        <v>165.1</v>
      </c>
      <c r="E8" s="145">
        <f>SUM(E9,E13)</f>
        <v>12</v>
      </c>
    </row>
    <row r="9" spans="1:16384" ht="27.75" customHeight="1">
      <c r="A9" s="144">
        <v>20805</v>
      </c>
      <c r="B9" s="42" t="s">
        <v>346</v>
      </c>
      <c r="C9" s="145">
        <f t="shared" si="0"/>
        <v>163.81</v>
      </c>
      <c r="D9" s="145">
        <f>SUM(D10:D12)</f>
        <v>163.81</v>
      </c>
      <c r="E9" s="145">
        <f>SUM(E10:E12)</f>
        <v>0</v>
      </c>
    </row>
    <row r="10" spans="1:16384" ht="27.75" customHeight="1">
      <c r="A10" s="144">
        <v>2080501</v>
      </c>
      <c r="B10" s="42" t="s">
        <v>347</v>
      </c>
      <c r="C10" s="145">
        <f t="shared" si="0"/>
        <v>28.78</v>
      </c>
      <c r="D10" s="146">
        <v>28.78</v>
      </c>
      <c r="E10" s="146"/>
    </row>
    <row r="11" spans="1:16384" ht="27.75" customHeight="1">
      <c r="A11" s="144">
        <v>2080505</v>
      </c>
      <c r="B11" s="42" t="s">
        <v>348</v>
      </c>
      <c r="C11" s="145">
        <f t="shared" si="0"/>
        <v>25.76</v>
      </c>
      <c r="D11" s="146">
        <v>25.76</v>
      </c>
      <c r="E11" s="146"/>
    </row>
    <row r="12" spans="1:16384" ht="27.75" customHeight="1">
      <c r="A12" s="144">
        <v>2080506</v>
      </c>
      <c r="B12" s="42" t="s">
        <v>349</v>
      </c>
      <c r="C12" s="145">
        <f t="shared" si="0"/>
        <v>109.27</v>
      </c>
      <c r="D12" s="146">
        <v>109.27</v>
      </c>
      <c r="E12" s="146"/>
    </row>
    <row r="13" spans="1:16384" ht="27.75" customHeight="1">
      <c r="A13" s="144">
        <v>20899</v>
      </c>
      <c r="B13" s="42" t="s">
        <v>350</v>
      </c>
      <c r="C13" s="145">
        <f t="shared" si="0"/>
        <v>13.29</v>
      </c>
      <c r="D13" s="145">
        <f>SUM(D14:D14)</f>
        <v>1.29</v>
      </c>
      <c r="E13" s="145">
        <f>SUM(E14:E14)</f>
        <v>12</v>
      </c>
    </row>
    <row r="14" spans="1:16384" ht="27.75" customHeight="1">
      <c r="A14" s="144">
        <v>2089999</v>
      </c>
      <c r="B14" s="42" t="s">
        <v>351</v>
      </c>
      <c r="C14" s="145">
        <f t="shared" si="0"/>
        <v>13.29</v>
      </c>
      <c r="D14" s="146">
        <v>1.29</v>
      </c>
      <c r="E14" s="146">
        <v>12</v>
      </c>
    </row>
    <row r="15" spans="1:16384" ht="27.75" customHeight="1">
      <c r="A15" s="144">
        <v>210</v>
      </c>
      <c r="B15" s="147" t="s">
        <v>352</v>
      </c>
      <c r="C15" s="145">
        <f t="shared" si="0"/>
        <v>20.56</v>
      </c>
      <c r="D15" s="145">
        <f>SUM(D16)</f>
        <v>20.56</v>
      </c>
      <c r="E15" s="145">
        <f>SUM(E16)</f>
        <v>0</v>
      </c>
    </row>
    <row r="16" spans="1:16384" ht="27.75" customHeight="1">
      <c r="A16" s="144">
        <v>21011</v>
      </c>
      <c r="B16" s="147" t="s">
        <v>353</v>
      </c>
      <c r="C16" s="145">
        <f t="shared" si="0"/>
        <v>20.56</v>
      </c>
      <c r="D16" s="145">
        <f>SUM(D17:D17)</f>
        <v>20.56</v>
      </c>
      <c r="E16" s="145">
        <f>SUM(E17:E17)</f>
        <v>0</v>
      </c>
    </row>
    <row r="17" spans="1:5" ht="27.75" customHeight="1">
      <c r="A17" s="144">
        <v>2101101</v>
      </c>
      <c r="B17" s="147" t="s">
        <v>354</v>
      </c>
      <c r="C17" s="145">
        <f t="shared" si="0"/>
        <v>20.56</v>
      </c>
      <c r="D17" s="146">
        <v>20.56</v>
      </c>
      <c r="E17" s="146"/>
    </row>
    <row r="18" spans="1:5" ht="27.75" customHeight="1">
      <c r="A18" s="144">
        <v>214</v>
      </c>
      <c r="B18" s="147" t="s">
        <v>355</v>
      </c>
      <c r="C18" s="145">
        <f t="shared" ref="C18:C24" si="1">SUM(D18:E18)</f>
        <v>16870.7</v>
      </c>
      <c r="D18" s="145">
        <f>SUM(D19,D26,D28)</f>
        <v>308.01</v>
      </c>
      <c r="E18" s="145">
        <f>SUM(E19,E26,E28)</f>
        <v>16562.689999999999</v>
      </c>
    </row>
    <row r="19" spans="1:5" ht="27.75" customHeight="1">
      <c r="A19" s="144">
        <v>21401</v>
      </c>
      <c r="B19" s="147" t="s">
        <v>356</v>
      </c>
      <c r="C19" s="145">
        <f t="shared" si="1"/>
        <v>2996.7</v>
      </c>
      <c r="D19" s="145">
        <f>SUM(D20:D25)</f>
        <v>308.01</v>
      </c>
      <c r="E19" s="145">
        <f>SUM(E20:E25)</f>
        <v>2688.69</v>
      </c>
    </row>
    <row r="20" spans="1:5" ht="27.75" customHeight="1">
      <c r="A20" s="144">
        <v>2140101</v>
      </c>
      <c r="B20" s="147" t="s">
        <v>357</v>
      </c>
      <c r="C20" s="145">
        <f t="shared" si="1"/>
        <v>308.01</v>
      </c>
      <c r="D20" s="146">
        <v>308.01</v>
      </c>
      <c r="E20" s="146"/>
    </row>
    <row r="21" spans="1:5" ht="27.75" customHeight="1">
      <c r="A21" s="144">
        <v>2140104</v>
      </c>
      <c r="B21" s="147" t="s">
        <v>358</v>
      </c>
      <c r="C21" s="145">
        <f t="shared" si="1"/>
        <v>220</v>
      </c>
      <c r="D21" s="146"/>
      <c r="E21" s="146">
        <v>220</v>
      </c>
    </row>
    <row r="22" spans="1:5" ht="27.75" customHeight="1">
      <c r="A22" s="144">
        <v>2140106</v>
      </c>
      <c r="B22" s="147" t="s">
        <v>359</v>
      </c>
      <c r="C22" s="145">
        <f t="shared" si="1"/>
        <v>1843</v>
      </c>
      <c r="D22" s="146"/>
      <c r="E22" s="146">
        <v>1843</v>
      </c>
    </row>
    <row r="23" spans="1:5" ht="27.75" customHeight="1">
      <c r="A23" s="144">
        <v>2140110</v>
      </c>
      <c r="B23" s="147" t="s">
        <v>360</v>
      </c>
      <c r="C23" s="145">
        <f t="shared" si="1"/>
        <v>418.5</v>
      </c>
      <c r="D23" s="146"/>
      <c r="E23" s="146">
        <v>418.5</v>
      </c>
    </row>
    <row r="24" spans="1:5" ht="27.75" customHeight="1">
      <c r="A24" s="144">
        <v>2140112</v>
      </c>
      <c r="B24" s="147" t="s">
        <v>361</v>
      </c>
      <c r="C24" s="145">
        <f t="shared" si="1"/>
        <v>172.19</v>
      </c>
      <c r="D24" s="146"/>
      <c r="E24" s="146">
        <v>172.19</v>
      </c>
    </row>
    <row r="25" spans="1:5" ht="27.75" customHeight="1">
      <c r="A25" s="144">
        <v>2140199</v>
      </c>
      <c r="B25" s="147" t="s">
        <v>362</v>
      </c>
      <c r="C25" s="145">
        <f t="shared" ref="C25:C32" si="2">SUM(D25:E25)</f>
        <v>35</v>
      </c>
      <c r="D25" s="146"/>
      <c r="E25" s="146">
        <v>35</v>
      </c>
    </row>
    <row r="26" spans="1:5" ht="27.75" customHeight="1">
      <c r="A26" s="144">
        <v>21406</v>
      </c>
      <c r="B26" s="147" t="s">
        <v>363</v>
      </c>
      <c r="C26" s="145">
        <f t="shared" si="2"/>
        <v>13846</v>
      </c>
      <c r="D26" s="145">
        <f>SUM(D27:D27)</f>
        <v>0</v>
      </c>
      <c r="E26" s="145">
        <f>SUM(E27:E27)</f>
        <v>13846</v>
      </c>
    </row>
    <row r="27" spans="1:5" ht="27.75" customHeight="1">
      <c r="A27" s="144">
        <v>2140601</v>
      </c>
      <c r="B27" s="147" t="s">
        <v>364</v>
      </c>
      <c r="C27" s="145">
        <f t="shared" si="2"/>
        <v>13846</v>
      </c>
      <c r="D27" s="146"/>
      <c r="E27" s="146">
        <v>13846</v>
      </c>
    </row>
    <row r="28" spans="1:5" ht="27.75" customHeight="1">
      <c r="A28" s="144">
        <v>21499</v>
      </c>
      <c r="B28" s="147" t="s">
        <v>365</v>
      </c>
      <c r="C28" s="145">
        <f t="shared" si="2"/>
        <v>28</v>
      </c>
      <c r="D28" s="145">
        <f t="shared" ref="D28:D31" si="3">SUM(D29)</f>
        <v>0</v>
      </c>
      <c r="E28" s="145">
        <f t="shared" ref="E28:E31" si="4">SUM(E29)</f>
        <v>28</v>
      </c>
    </row>
    <row r="29" spans="1:5" ht="27.75" customHeight="1">
      <c r="A29" s="144">
        <v>2149999</v>
      </c>
      <c r="B29" s="147" t="s">
        <v>366</v>
      </c>
      <c r="C29" s="145">
        <f t="shared" si="2"/>
        <v>28</v>
      </c>
      <c r="D29" s="146"/>
      <c r="E29" s="146">
        <v>28</v>
      </c>
    </row>
    <row r="30" spans="1:5" ht="27.75" customHeight="1">
      <c r="A30" s="144">
        <v>221</v>
      </c>
      <c r="B30" s="147" t="s">
        <v>367</v>
      </c>
      <c r="C30" s="145">
        <f t="shared" si="2"/>
        <v>19.350000000000001</v>
      </c>
      <c r="D30" s="145">
        <f t="shared" si="3"/>
        <v>19.350000000000001</v>
      </c>
      <c r="E30" s="145">
        <f t="shared" si="4"/>
        <v>0</v>
      </c>
    </row>
    <row r="31" spans="1:5" ht="27.75" customHeight="1">
      <c r="A31" s="144">
        <v>22102</v>
      </c>
      <c r="B31" s="147" t="s">
        <v>368</v>
      </c>
      <c r="C31" s="145">
        <f t="shared" si="2"/>
        <v>19.350000000000001</v>
      </c>
      <c r="D31" s="145">
        <f t="shared" si="3"/>
        <v>19.350000000000001</v>
      </c>
      <c r="E31" s="145">
        <f t="shared" si="4"/>
        <v>0</v>
      </c>
    </row>
    <row r="32" spans="1:5" ht="27.75" customHeight="1">
      <c r="A32" s="144">
        <v>2210201</v>
      </c>
      <c r="B32" s="147" t="s">
        <v>369</v>
      </c>
      <c r="C32" s="145">
        <f t="shared" si="2"/>
        <v>19.350000000000001</v>
      </c>
      <c r="D32" s="146">
        <v>19.350000000000001</v>
      </c>
      <c r="E32" s="146"/>
    </row>
  </sheetData>
  <mergeCells count="2">
    <mergeCell ref="A5:B5"/>
    <mergeCell ref="C5:E5"/>
  </mergeCells>
  <phoneticPr fontId="27" type="noConversion"/>
  <printOptions horizontalCentered="1"/>
  <pageMargins left="0.47244094488188998" right="0.47244094488188998" top="0.78740157480314998" bottom="0.78740157480314998" header="0.31496062992126" footer="0.31496062992126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showZeros="0" workbookViewId="0">
      <selection activeCell="E11" sqref="E11"/>
    </sheetView>
  </sheetViews>
  <sheetFormatPr defaultColWidth="6.875" defaultRowHeight="20.100000000000001" customHeight="1"/>
  <cols>
    <col min="1" max="1" width="13" style="26" customWidth="1"/>
    <col min="2" max="2" width="31.5" style="48" customWidth="1"/>
    <col min="3" max="3" width="19.125" style="26" customWidth="1"/>
    <col min="4" max="4" width="17.125" style="26" customWidth="1"/>
    <col min="5" max="5" width="18.5" style="26" customWidth="1"/>
    <col min="6" max="7" width="16.875" style="26" customWidth="1"/>
    <col min="8" max="258" width="6.875" style="26"/>
    <col min="259" max="259" width="14.5" style="26" customWidth="1"/>
    <col min="260" max="260" width="33.375" style="26" customWidth="1"/>
    <col min="261" max="263" width="20.625" style="26" customWidth="1"/>
    <col min="264" max="514" width="6.875" style="26"/>
    <col min="515" max="515" width="14.5" style="26" customWidth="1"/>
    <col min="516" max="516" width="33.375" style="26" customWidth="1"/>
    <col min="517" max="519" width="20.625" style="26" customWidth="1"/>
    <col min="520" max="770" width="6.875" style="26"/>
    <col min="771" max="771" width="14.5" style="26" customWidth="1"/>
    <col min="772" max="772" width="33.375" style="26" customWidth="1"/>
    <col min="773" max="775" width="20.625" style="26" customWidth="1"/>
    <col min="776" max="1026" width="6.875" style="26"/>
    <col min="1027" max="1027" width="14.5" style="26" customWidth="1"/>
    <col min="1028" max="1028" width="33.375" style="26" customWidth="1"/>
    <col min="1029" max="1031" width="20.625" style="26" customWidth="1"/>
    <col min="1032" max="1282" width="6.875" style="26"/>
    <col min="1283" max="1283" width="14.5" style="26" customWidth="1"/>
    <col min="1284" max="1284" width="33.375" style="26" customWidth="1"/>
    <col min="1285" max="1287" width="20.625" style="26" customWidth="1"/>
    <col min="1288" max="1538" width="6.875" style="26"/>
    <col min="1539" max="1539" width="14.5" style="26" customWidth="1"/>
    <col min="1540" max="1540" width="33.375" style="26" customWidth="1"/>
    <col min="1541" max="1543" width="20.625" style="26" customWidth="1"/>
    <col min="1544" max="1794" width="6.875" style="26"/>
    <col min="1795" max="1795" width="14.5" style="26" customWidth="1"/>
    <col min="1796" max="1796" width="33.375" style="26" customWidth="1"/>
    <col min="1797" max="1799" width="20.625" style="26" customWidth="1"/>
    <col min="1800" max="2050" width="6.875" style="26"/>
    <col min="2051" max="2051" width="14.5" style="26" customWidth="1"/>
    <col min="2052" max="2052" width="33.375" style="26" customWidth="1"/>
    <col min="2053" max="2055" width="20.625" style="26" customWidth="1"/>
    <col min="2056" max="2306" width="6.875" style="26"/>
    <col min="2307" max="2307" width="14.5" style="26" customWidth="1"/>
    <col min="2308" max="2308" width="33.375" style="26" customWidth="1"/>
    <col min="2309" max="2311" width="20.625" style="26" customWidth="1"/>
    <col min="2312" max="2562" width="6.875" style="26"/>
    <col min="2563" max="2563" width="14.5" style="26" customWidth="1"/>
    <col min="2564" max="2564" width="33.375" style="26" customWidth="1"/>
    <col min="2565" max="2567" width="20.625" style="26" customWidth="1"/>
    <col min="2568" max="2818" width="6.875" style="26"/>
    <col min="2819" max="2819" width="14.5" style="26" customWidth="1"/>
    <col min="2820" max="2820" width="33.375" style="26" customWidth="1"/>
    <col min="2821" max="2823" width="20.625" style="26" customWidth="1"/>
    <col min="2824" max="3074" width="6.875" style="26"/>
    <col min="3075" max="3075" width="14.5" style="26" customWidth="1"/>
    <col min="3076" max="3076" width="33.375" style="26" customWidth="1"/>
    <col min="3077" max="3079" width="20.625" style="26" customWidth="1"/>
    <col min="3080" max="3330" width="6.875" style="26"/>
    <col min="3331" max="3331" width="14.5" style="26" customWidth="1"/>
    <col min="3332" max="3332" width="33.375" style="26" customWidth="1"/>
    <col min="3333" max="3335" width="20.625" style="26" customWidth="1"/>
    <col min="3336" max="3586" width="6.875" style="26"/>
    <col min="3587" max="3587" width="14.5" style="26" customWidth="1"/>
    <col min="3588" max="3588" width="33.375" style="26" customWidth="1"/>
    <col min="3589" max="3591" width="20.625" style="26" customWidth="1"/>
    <col min="3592" max="3842" width="6.875" style="26"/>
    <col min="3843" max="3843" width="14.5" style="26" customWidth="1"/>
    <col min="3844" max="3844" width="33.375" style="26" customWidth="1"/>
    <col min="3845" max="3847" width="20.625" style="26" customWidth="1"/>
    <col min="3848" max="4098" width="6.875" style="26"/>
    <col min="4099" max="4099" width="14.5" style="26" customWidth="1"/>
    <col min="4100" max="4100" width="33.375" style="26" customWidth="1"/>
    <col min="4101" max="4103" width="20.625" style="26" customWidth="1"/>
    <col min="4104" max="4354" width="6.875" style="26"/>
    <col min="4355" max="4355" width="14.5" style="26" customWidth="1"/>
    <col min="4356" max="4356" width="33.375" style="26" customWidth="1"/>
    <col min="4357" max="4359" width="20.625" style="26" customWidth="1"/>
    <col min="4360" max="4610" width="6.875" style="26"/>
    <col min="4611" max="4611" width="14.5" style="26" customWidth="1"/>
    <col min="4612" max="4612" width="33.375" style="26" customWidth="1"/>
    <col min="4613" max="4615" width="20.625" style="26" customWidth="1"/>
    <col min="4616" max="4866" width="6.875" style="26"/>
    <col min="4867" max="4867" width="14.5" style="26" customWidth="1"/>
    <col min="4868" max="4868" width="33.375" style="26" customWidth="1"/>
    <col min="4869" max="4871" width="20.625" style="26" customWidth="1"/>
    <col min="4872" max="5122" width="6.875" style="26"/>
    <col min="5123" max="5123" width="14.5" style="26" customWidth="1"/>
    <col min="5124" max="5124" width="33.375" style="26" customWidth="1"/>
    <col min="5125" max="5127" width="20.625" style="26" customWidth="1"/>
    <col min="5128" max="5378" width="6.875" style="26"/>
    <col min="5379" max="5379" width="14.5" style="26" customWidth="1"/>
    <col min="5380" max="5380" width="33.375" style="26" customWidth="1"/>
    <col min="5381" max="5383" width="20.625" style="26" customWidth="1"/>
    <col min="5384" max="5634" width="6.875" style="26"/>
    <col min="5635" max="5635" width="14.5" style="26" customWidth="1"/>
    <col min="5636" max="5636" width="33.375" style="26" customWidth="1"/>
    <col min="5637" max="5639" width="20.625" style="26" customWidth="1"/>
    <col min="5640" max="5890" width="6.875" style="26"/>
    <col min="5891" max="5891" width="14.5" style="26" customWidth="1"/>
    <col min="5892" max="5892" width="33.375" style="26" customWidth="1"/>
    <col min="5893" max="5895" width="20.625" style="26" customWidth="1"/>
    <col min="5896" max="6146" width="6.875" style="26"/>
    <col min="6147" max="6147" width="14.5" style="26" customWidth="1"/>
    <col min="6148" max="6148" width="33.375" style="26" customWidth="1"/>
    <col min="6149" max="6151" width="20.625" style="26" customWidth="1"/>
    <col min="6152" max="6402" width="6.875" style="26"/>
    <col min="6403" max="6403" width="14.5" style="26" customWidth="1"/>
    <col min="6404" max="6404" width="33.375" style="26" customWidth="1"/>
    <col min="6405" max="6407" width="20.625" style="26" customWidth="1"/>
    <col min="6408" max="6658" width="6.875" style="26"/>
    <col min="6659" max="6659" width="14.5" style="26" customWidth="1"/>
    <col min="6660" max="6660" width="33.375" style="26" customWidth="1"/>
    <col min="6661" max="6663" width="20.625" style="26" customWidth="1"/>
    <col min="6664" max="6914" width="6.875" style="26"/>
    <col min="6915" max="6915" width="14.5" style="26" customWidth="1"/>
    <col min="6916" max="6916" width="33.375" style="26" customWidth="1"/>
    <col min="6917" max="6919" width="20.625" style="26" customWidth="1"/>
    <col min="6920" max="7170" width="6.875" style="26"/>
    <col min="7171" max="7171" width="14.5" style="26" customWidth="1"/>
    <col min="7172" max="7172" width="33.375" style="26" customWidth="1"/>
    <col min="7173" max="7175" width="20.625" style="26" customWidth="1"/>
    <col min="7176" max="7426" width="6.875" style="26"/>
    <col min="7427" max="7427" width="14.5" style="26" customWidth="1"/>
    <col min="7428" max="7428" width="33.375" style="26" customWidth="1"/>
    <col min="7429" max="7431" width="20.625" style="26" customWidth="1"/>
    <col min="7432" max="7682" width="6.875" style="26"/>
    <col min="7683" max="7683" width="14.5" style="26" customWidth="1"/>
    <col min="7684" max="7684" width="33.375" style="26" customWidth="1"/>
    <col min="7685" max="7687" width="20.625" style="26" customWidth="1"/>
    <col min="7688" max="7938" width="6.875" style="26"/>
    <col min="7939" max="7939" width="14.5" style="26" customWidth="1"/>
    <col min="7940" max="7940" width="33.375" style="26" customWidth="1"/>
    <col min="7941" max="7943" width="20.625" style="26" customWidth="1"/>
    <col min="7944" max="8194" width="6.875" style="26"/>
    <col min="8195" max="8195" width="14.5" style="26" customWidth="1"/>
    <col min="8196" max="8196" width="33.375" style="26" customWidth="1"/>
    <col min="8197" max="8199" width="20.625" style="26" customWidth="1"/>
    <col min="8200" max="8450" width="6.875" style="26"/>
    <col min="8451" max="8451" width="14.5" style="26" customWidth="1"/>
    <col min="8452" max="8452" width="33.375" style="26" customWidth="1"/>
    <col min="8453" max="8455" width="20.625" style="26" customWidth="1"/>
    <col min="8456" max="8706" width="6.875" style="26"/>
    <col min="8707" max="8707" width="14.5" style="26" customWidth="1"/>
    <col min="8708" max="8708" width="33.375" style="26" customWidth="1"/>
    <col min="8709" max="8711" width="20.625" style="26" customWidth="1"/>
    <col min="8712" max="8962" width="6.875" style="26"/>
    <col min="8963" max="8963" width="14.5" style="26" customWidth="1"/>
    <col min="8964" max="8964" width="33.375" style="26" customWidth="1"/>
    <col min="8965" max="8967" width="20.625" style="26" customWidth="1"/>
    <col min="8968" max="9218" width="6.875" style="26"/>
    <col min="9219" max="9219" width="14.5" style="26" customWidth="1"/>
    <col min="9220" max="9220" width="33.375" style="26" customWidth="1"/>
    <col min="9221" max="9223" width="20.625" style="26" customWidth="1"/>
    <col min="9224" max="9474" width="6.875" style="26"/>
    <col min="9475" max="9475" width="14.5" style="26" customWidth="1"/>
    <col min="9476" max="9476" width="33.375" style="26" customWidth="1"/>
    <col min="9477" max="9479" width="20.625" style="26" customWidth="1"/>
    <col min="9480" max="9730" width="6.875" style="26"/>
    <col min="9731" max="9731" width="14.5" style="26" customWidth="1"/>
    <col min="9732" max="9732" width="33.375" style="26" customWidth="1"/>
    <col min="9733" max="9735" width="20.625" style="26" customWidth="1"/>
    <col min="9736" max="9986" width="6.875" style="26"/>
    <col min="9987" max="9987" width="14.5" style="26" customWidth="1"/>
    <col min="9988" max="9988" width="33.375" style="26" customWidth="1"/>
    <col min="9989" max="9991" width="20.625" style="26" customWidth="1"/>
    <col min="9992" max="10242" width="6.875" style="26"/>
    <col min="10243" max="10243" width="14.5" style="26" customWidth="1"/>
    <col min="10244" max="10244" width="33.375" style="26" customWidth="1"/>
    <col min="10245" max="10247" width="20.625" style="26" customWidth="1"/>
    <col min="10248" max="10498" width="6.875" style="26"/>
    <col min="10499" max="10499" width="14.5" style="26" customWidth="1"/>
    <col min="10500" max="10500" width="33.375" style="26" customWidth="1"/>
    <col min="10501" max="10503" width="20.625" style="26" customWidth="1"/>
    <col min="10504" max="10754" width="6.875" style="26"/>
    <col min="10755" max="10755" width="14.5" style="26" customWidth="1"/>
    <col min="10756" max="10756" width="33.375" style="26" customWidth="1"/>
    <col min="10757" max="10759" width="20.625" style="26" customWidth="1"/>
    <col min="10760" max="11010" width="6.875" style="26"/>
    <col min="11011" max="11011" width="14.5" style="26" customWidth="1"/>
    <col min="11012" max="11012" width="33.375" style="26" customWidth="1"/>
    <col min="11013" max="11015" width="20.625" style="26" customWidth="1"/>
    <col min="11016" max="11266" width="6.875" style="26"/>
    <col min="11267" max="11267" width="14.5" style="26" customWidth="1"/>
    <col min="11268" max="11268" width="33.375" style="26" customWidth="1"/>
    <col min="11269" max="11271" width="20.625" style="26" customWidth="1"/>
    <col min="11272" max="11522" width="6.875" style="26"/>
    <col min="11523" max="11523" width="14.5" style="26" customWidth="1"/>
    <col min="11524" max="11524" width="33.375" style="26" customWidth="1"/>
    <col min="11525" max="11527" width="20.625" style="26" customWidth="1"/>
    <col min="11528" max="11778" width="6.875" style="26"/>
    <col min="11779" max="11779" width="14.5" style="26" customWidth="1"/>
    <col min="11780" max="11780" width="33.375" style="26" customWidth="1"/>
    <col min="11781" max="11783" width="20.625" style="26" customWidth="1"/>
    <col min="11784" max="12034" width="6.875" style="26"/>
    <col min="12035" max="12035" width="14.5" style="26" customWidth="1"/>
    <col min="12036" max="12036" width="33.375" style="26" customWidth="1"/>
    <col min="12037" max="12039" width="20.625" style="26" customWidth="1"/>
    <col min="12040" max="12290" width="6.875" style="26"/>
    <col min="12291" max="12291" width="14.5" style="26" customWidth="1"/>
    <col min="12292" max="12292" width="33.375" style="26" customWidth="1"/>
    <col min="12293" max="12295" width="20.625" style="26" customWidth="1"/>
    <col min="12296" max="12546" width="6.875" style="26"/>
    <col min="12547" max="12547" width="14.5" style="26" customWidth="1"/>
    <col min="12548" max="12548" width="33.375" style="26" customWidth="1"/>
    <col min="12549" max="12551" width="20.625" style="26" customWidth="1"/>
    <col min="12552" max="12802" width="6.875" style="26"/>
    <col min="12803" max="12803" width="14.5" style="26" customWidth="1"/>
    <col min="12804" max="12804" width="33.375" style="26" customWidth="1"/>
    <col min="12805" max="12807" width="20.625" style="26" customWidth="1"/>
    <col min="12808" max="13058" width="6.875" style="26"/>
    <col min="13059" max="13059" width="14.5" style="26" customWidth="1"/>
    <col min="13060" max="13060" width="33.375" style="26" customWidth="1"/>
    <col min="13061" max="13063" width="20.625" style="26" customWidth="1"/>
    <col min="13064" max="13314" width="6.875" style="26"/>
    <col min="13315" max="13315" width="14.5" style="26" customWidth="1"/>
    <col min="13316" max="13316" width="33.375" style="26" customWidth="1"/>
    <col min="13317" max="13319" width="20.625" style="26" customWidth="1"/>
    <col min="13320" max="13570" width="6.875" style="26"/>
    <col min="13571" max="13571" width="14.5" style="26" customWidth="1"/>
    <col min="13572" max="13572" width="33.375" style="26" customWidth="1"/>
    <col min="13573" max="13575" width="20.625" style="26" customWidth="1"/>
    <col min="13576" max="13826" width="6.875" style="26"/>
    <col min="13827" max="13827" width="14.5" style="26" customWidth="1"/>
    <col min="13828" max="13828" width="33.375" style="26" customWidth="1"/>
    <col min="13829" max="13831" width="20.625" style="26" customWidth="1"/>
    <col min="13832" max="14082" width="6.875" style="26"/>
    <col min="14083" max="14083" width="14.5" style="26" customWidth="1"/>
    <col min="14084" max="14084" width="33.375" style="26" customWidth="1"/>
    <col min="14085" max="14087" width="20.625" style="26" customWidth="1"/>
    <col min="14088" max="14338" width="6.875" style="26"/>
    <col min="14339" max="14339" width="14.5" style="26" customWidth="1"/>
    <col min="14340" max="14340" width="33.375" style="26" customWidth="1"/>
    <col min="14341" max="14343" width="20.625" style="26" customWidth="1"/>
    <col min="14344" max="14594" width="6.875" style="26"/>
    <col min="14595" max="14595" width="14.5" style="26" customWidth="1"/>
    <col min="14596" max="14596" width="33.375" style="26" customWidth="1"/>
    <col min="14597" max="14599" width="20.625" style="26" customWidth="1"/>
    <col min="14600" max="14850" width="6.875" style="26"/>
    <col min="14851" max="14851" width="14.5" style="26" customWidth="1"/>
    <col min="14852" max="14852" width="33.375" style="26" customWidth="1"/>
    <col min="14853" max="14855" width="20.625" style="26" customWidth="1"/>
    <col min="14856" max="15106" width="6.875" style="26"/>
    <col min="15107" max="15107" width="14.5" style="26" customWidth="1"/>
    <col min="15108" max="15108" width="33.375" style="26" customWidth="1"/>
    <col min="15109" max="15111" width="20.625" style="26" customWidth="1"/>
    <col min="15112" max="15362" width="6.875" style="26"/>
    <col min="15363" max="15363" width="14.5" style="26" customWidth="1"/>
    <col min="15364" max="15364" width="33.375" style="26" customWidth="1"/>
    <col min="15365" max="15367" width="20.625" style="26" customWidth="1"/>
    <col min="15368" max="15618" width="6.875" style="26"/>
    <col min="15619" max="15619" width="14.5" style="26" customWidth="1"/>
    <col min="15620" max="15620" width="33.375" style="26" customWidth="1"/>
    <col min="15621" max="15623" width="20.625" style="26" customWidth="1"/>
    <col min="15624" max="15874" width="6.875" style="26"/>
    <col min="15875" max="15875" width="14.5" style="26" customWidth="1"/>
    <col min="15876" max="15876" width="33.375" style="26" customWidth="1"/>
    <col min="15877" max="15879" width="20.625" style="26" customWidth="1"/>
    <col min="15880" max="16130" width="6.875" style="26"/>
    <col min="16131" max="16131" width="14.5" style="26" customWidth="1"/>
    <col min="16132" max="16132" width="33.375" style="26" customWidth="1"/>
    <col min="16133" max="16135" width="20.625" style="26" customWidth="1"/>
    <col min="16136" max="16384" width="6.875" style="26"/>
  </cols>
  <sheetData>
    <row r="1" spans="1:7" s="24" customFormat="1" ht="15.75" customHeight="1">
      <c r="A1" s="27" t="s">
        <v>370</v>
      </c>
      <c r="E1" s="119"/>
    </row>
    <row r="2" spans="1:7" s="24" customFormat="1" ht="44.25" customHeight="1">
      <c r="A2" s="120" t="s">
        <v>371</v>
      </c>
      <c r="B2" s="121"/>
      <c r="C2" s="121"/>
      <c r="D2" s="121"/>
      <c r="E2" s="121"/>
    </row>
    <row r="3" spans="1:7" ht="7.5" customHeight="1">
      <c r="A3" s="122"/>
      <c r="B3" s="122"/>
      <c r="C3" s="122"/>
      <c r="D3" s="122"/>
      <c r="E3" s="122"/>
      <c r="F3" s="122"/>
      <c r="G3" s="122"/>
    </row>
    <row r="4" spans="1:7" s="63" customFormat="1" ht="7.5" customHeight="1">
      <c r="A4" s="34"/>
      <c r="B4" s="123"/>
      <c r="C4" s="34"/>
      <c r="D4" s="124"/>
      <c r="E4" s="34"/>
      <c r="F4" s="35"/>
      <c r="G4" s="35"/>
    </row>
    <row r="5" spans="1:7" s="63" customFormat="1" ht="23.25" customHeight="1">
      <c r="A5" s="196" t="s">
        <v>372</v>
      </c>
      <c r="B5" s="196"/>
      <c r="C5" s="196" t="s">
        <v>373</v>
      </c>
      <c r="D5" s="196"/>
      <c r="E5" s="196"/>
      <c r="F5" s="125"/>
      <c r="G5" s="125"/>
    </row>
    <row r="6" spans="1:7" s="63" customFormat="1" ht="23.25" customHeight="1">
      <c r="A6" s="126" t="s">
        <v>340</v>
      </c>
      <c r="B6" s="126" t="s">
        <v>341</v>
      </c>
      <c r="C6" s="55" t="s">
        <v>318</v>
      </c>
      <c r="D6" s="55" t="s">
        <v>374</v>
      </c>
      <c r="E6" s="55" t="s">
        <v>375</v>
      </c>
      <c r="F6" s="125"/>
      <c r="G6" s="125"/>
    </row>
    <row r="7" spans="1:7" s="63" customFormat="1" ht="23.25" customHeight="1">
      <c r="A7" s="127" t="s">
        <v>376</v>
      </c>
      <c r="B7" s="128" t="s">
        <v>377</v>
      </c>
      <c r="C7" s="83">
        <f>SUM(C8,C18,C30)</f>
        <v>513.02</v>
      </c>
      <c r="D7" s="83">
        <f>SUM(D8,D18,D30)</f>
        <v>454.83</v>
      </c>
      <c r="E7" s="83">
        <f>SUM(E8,E18,E30)</f>
        <v>58.19</v>
      </c>
      <c r="F7" s="129"/>
      <c r="G7" s="129"/>
    </row>
    <row r="8" spans="1:7" s="63" customFormat="1" ht="23.25" customHeight="1">
      <c r="A8" s="127" t="s">
        <v>378</v>
      </c>
      <c r="B8" s="130" t="s">
        <v>379</v>
      </c>
      <c r="C8" s="131">
        <f>SUM(C9:C17)</f>
        <v>426.05</v>
      </c>
      <c r="D8" s="131">
        <f>SUM(D9:D17)</f>
        <v>426.05</v>
      </c>
      <c r="E8" s="131"/>
      <c r="F8" s="129"/>
      <c r="G8" s="129"/>
    </row>
    <row r="9" spans="1:7" s="63" customFormat="1" ht="23.25" customHeight="1">
      <c r="A9" s="127" t="s">
        <v>380</v>
      </c>
      <c r="B9" s="130" t="s">
        <v>381</v>
      </c>
      <c r="C9" s="83">
        <f t="shared" ref="C9:C17" si="0">SUM(D9)</f>
        <v>84.49</v>
      </c>
      <c r="D9" s="83">
        <v>84.49</v>
      </c>
      <c r="E9" s="83"/>
      <c r="F9" s="129"/>
      <c r="G9" s="129"/>
    </row>
    <row r="10" spans="1:7" s="63" customFormat="1" ht="23.25" customHeight="1">
      <c r="A10" s="127" t="s">
        <v>382</v>
      </c>
      <c r="B10" s="130" t="s">
        <v>383</v>
      </c>
      <c r="C10" s="83">
        <f t="shared" si="0"/>
        <v>64.62</v>
      </c>
      <c r="D10" s="83">
        <v>64.62</v>
      </c>
      <c r="E10" s="83"/>
      <c r="F10" s="129"/>
      <c r="G10" s="129"/>
    </row>
    <row r="11" spans="1:7" s="63" customFormat="1" ht="23.25" customHeight="1">
      <c r="A11" s="127" t="s">
        <v>384</v>
      </c>
      <c r="B11" s="130" t="s">
        <v>385</v>
      </c>
      <c r="C11" s="83">
        <f t="shared" si="0"/>
        <v>12.16</v>
      </c>
      <c r="D11" s="83">
        <v>12.16</v>
      </c>
      <c r="E11" s="83"/>
      <c r="F11" s="129"/>
      <c r="G11" s="129"/>
    </row>
    <row r="12" spans="1:7" s="63" customFormat="1" ht="23.25" customHeight="1">
      <c r="A12" s="127" t="s">
        <v>386</v>
      </c>
      <c r="B12" s="130" t="s">
        <v>387</v>
      </c>
      <c r="C12" s="83">
        <f t="shared" si="0"/>
        <v>25.76</v>
      </c>
      <c r="D12" s="83">
        <v>25.76</v>
      </c>
      <c r="E12" s="83"/>
      <c r="F12" s="129"/>
      <c r="G12" s="129"/>
    </row>
    <row r="13" spans="1:7" s="63" customFormat="1" ht="23.25" customHeight="1">
      <c r="A13" s="127" t="s">
        <v>388</v>
      </c>
      <c r="B13" s="130" t="s">
        <v>389</v>
      </c>
      <c r="C13" s="83">
        <f t="shared" si="0"/>
        <v>109.27</v>
      </c>
      <c r="D13" s="83">
        <v>109.27</v>
      </c>
      <c r="E13" s="83"/>
      <c r="F13" s="129"/>
      <c r="G13" s="129"/>
    </row>
    <row r="14" spans="1:7" s="63" customFormat="1" ht="23.25" customHeight="1">
      <c r="A14" s="127" t="s">
        <v>390</v>
      </c>
      <c r="B14" s="130" t="s">
        <v>391</v>
      </c>
      <c r="C14" s="118">
        <f t="shared" si="0"/>
        <v>12.9</v>
      </c>
      <c r="D14" s="118">
        <v>12.9</v>
      </c>
      <c r="E14" s="83"/>
      <c r="F14" s="129"/>
      <c r="G14" s="129"/>
    </row>
    <row r="15" spans="1:7" s="63" customFormat="1" ht="23.25" customHeight="1">
      <c r="A15" s="127" t="s">
        <v>392</v>
      </c>
      <c r="B15" s="130" t="s">
        <v>393</v>
      </c>
      <c r="C15" s="83">
        <f t="shared" si="0"/>
        <v>8.9499999999999993</v>
      </c>
      <c r="D15" s="83">
        <v>8.9499999999999993</v>
      </c>
      <c r="E15" s="83"/>
      <c r="F15" s="129"/>
      <c r="G15" s="129"/>
    </row>
    <row r="16" spans="1:7" s="63" customFormat="1" ht="23.25" customHeight="1">
      <c r="A16" s="127" t="s">
        <v>394</v>
      </c>
      <c r="B16" s="130" t="s">
        <v>395</v>
      </c>
      <c r="C16" s="83">
        <f t="shared" si="0"/>
        <v>19.350000000000001</v>
      </c>
      <c r="D16" s="83">
        <v>19.350000000000001</v>
      </c>
      <c r="E16" s="83"/>
      <c r="F16" s="129"/>
      <c r="G16" s="129"/>
    </row>
    <row r="17" spans="1:7" s="63" customFormat="1" ht="23.25" customHeight="1">
      <c r="A17" s="127" t="s">
        <v>396</v>
      </c>
      <c r="B17" s="130" t="s">
        <v>397</v>
      </c>
      <c r="C17" s="83">
        <f t="shared" si="0"/>
        <v>88.55</v>
      </c>
      <c r="D17" s="83">
        <v>88.55</v>
      </c>
      <c r="E17" s="83"/>
      <c r="F17" s="129"/>
      <c r="G17" s="129"/>
    </row>
    <row r="18" spans="1:7" s="63" customFormat="1" ht="23.25" customHeight="1">
      <c r="A18" s="127" t="s">
        <v>398</v>
      </c>
      <c r="B18" s="130" t="s">
        <v>399</v>
      </c>
      <c r="C18" s="131">
        <f>SUM(C19:C29)</f>
        <v>58.19</v>
      </c>
      <c r="D18" s="131"/>
      <c r="E18" s="131">
        <f>SUM(E19:E29)</f>
        <v>58.19</v>
      </c>
      <c r="F18" s="129"/>
      <c r="G18" s="129"/>
    </row>
    <row r="19" spans="1:7" s="63" customFormat="1" ht="23.25" customHeight="1">
      <c r="A19" s="127" t="s">
        <v>400</v>
      </c>
      <c r="B19" s="132" t="s">
        <v>401</v>
      </c>
      <c r="C19" s="103">
        <f t="shared" ref="C19:C29" si="1">SUM(E19)</f>
        <v>5</v>
      </c>
      <c r="D19" s="103"/>
      <c r="E19" s="103">
        <v>5</v>
      </c>
      <c r="F19" s="129"/>
      <c r="G19" s="129"/>
    </row>
    <row r="20" spans="1:7" s="63" customFormat="1" ht="23.25" customHeight="1">
      <c r="A20" s="127" t="s">
        <v>402</v>
      </c>
      <c r="B20" s="132" t="s">
        <v>403</v>
      </c>
      <c r="C20" s="103">
        <f t="shared" si="1"/>
        <v>0.5</v>
      </c>
      <c r="D20" s="103"/>
      <c r="E20" s="103">
        <v>0.5</v>
      </c>
      <c r="F20" s="129"/>
      <c r="G20" s="129"/>
    </row>
    <row r="21" spans="1:7" s="63" customFormat="1" ht="23.25" customHeight="1">
      <c r="A21" s="127" t="s">
        <v>404</v>
      </c>
      <c r="B21" s="132" t="s">
        <v>405</v>
      </c>
      <c r="C21" s="103">
        <f t="shared" si="1"/>
        <v>4</v>
      </c>
      <c r="D21" s="103"/>
      <c r="E21" s="103">
        <v>4</v>
      </c>
      <c r="F21" s="129"/>
      <c r="G21" s="129"/>
    </row>
    <row r="22" spans="1:7" s="63" customFormat="1" ht="23.25" customHeight="1">
      <c r="A22" s="127" t="s">
        <v>406</v>
      </c>
      <c r="B22" s="132" t="s">
        <v>407</v>
      </c>
      <c r="C22" s="103">
        <f t="shared" si="1"/>
        <v>4</v>
      </c>
      <c r="D22" s="103"/>
      <c r="E22" s="103">
        <v>4</v>
      </c>
      <c r="F22" s="129"/>
      <c r="G22" s="129"/>
    </row>
    <row r="23" spans="1:7" s="63" customFormat="1" ht="23.25" customHeight="1">
      <c r="A23" s="127" t="s">
        <v>408</v>
      </c>
      <c r="B23" s="132" t="s">
        <v>409</v>
      </c>
      <c r="C23" s="103">
        <f t="shared" si="1"/>
        <v>10</v>
      </c>
      <c r="D23" s="103"/>
      <c r="E23" s="103">
        <v>10</v>
      </c>
      <c r="F23" s="129"/>
      <c r="G23" s="129"/>
    </row>
    <row r="24" spans="1:7" s="63" customFormat="1" ht="23.25" customHeight="1">
      <c r="A24" s="127" t="s">
        <v>410</v>
      </c>
      <c r="B24" s="132" t="s">
        <v>411</v>
      </c>
      <c r="C24" s="118">
        <f t="shared" si="1"/>
        <v>3.5</v>
      </c>
      <c r="D24" s="118"/>
      <c r="E24" s="118">
        <v>3.5</v>
      </c>
      <c r="F24" s="129"/>
      <c r="G24" s="129"/>
    </row>
    <row r="25" spans="1:7" s="63" customFormat="1" ht="23.25" customHeight="1">
      <c r="A25" s="127" t="s">
        <v>412</v>
      </c>
      <c r="B25" s="132" t="s">
        <v>413</v>
      </c>
      <c r="C25" s="103">
        <f t="shared" si="1"/>
        <v>8</v>
      </c>
      <c r="D25" s="103"/>
      <c r="E25" s="103">
        <v>8</v>
      </c>
      <c r="F25" s="129"/>
      <c r="G25" s="129"/>
    </row>
    <row r="26" spans="1:7" s="63" customFormat="1" ht="23.25" customHeight="1">
      <c r="A26" s="127" t="s">
        <v>414</v>
      </c>
      <c r="B26" s="132" t="s">
        <v>415</v>
      </c>
      <c r="C26" s="103">
        <f t="shared" si="1"/>
        <v>3</v>
      </c>
      <c r="D26" s="103"/>
      <c r="E26" s="103">
        <v>3</v>
      </c>
      <c r="F26" s="129"/>
      <c r="G26" s="129"/>
    </row>
    <row r="27" spans="1:7" s="63" customFormat="1" ht="23.25" customHeight="1">
      <c r="A27" s="127" t="s">
        <v>416</v>
      </c>
      <c r="B27" s="132" t="s">
        <v>417</v>
      </c>
      <c r="C27" s="83">
        <f t="shared" si="1"/>
        <v>1.94</v>
      </c>
      <c r="D27" s="83"/>
      <c r="E27" s="83">
        <v>1.94</v>
      </c>
      <c r="F27" s="129"/>
      <c r="G27" s="129"/>
    </row>
    <row r="28" spans="1:7" s="63" customFormat="1" ht="23.25" customHeight="1">
      <c r="A28" s="127" t="s">
        <v>418</v>
      </c>
      <c r="B28" s="132" t="s">
        <v>419</v>
      </c>
      <c r="C28" s="83">
        <f t="shared" si="1"/>
        <v>2.5299999999999998</v>
      </c>
      <c r="D28" s="83"/>
      <c r="E28" s="83">
        <v>2.5299999999999998</v>
      </c>
      <c r="F28" s="129"/>
      <c r="G28" s="129"/>
    </row>
    <row r="29" spans="1:7" s="63" customFormat="1" ht="23.25" customHeight="1">
      <c r="A29" s="127" t="s">
        <v>420</v>
      </c>
      <c r="B29" s="132" t="s">
        <v>421</v>
      </c>
      <c r="C29" s="83">
        <f t="shared" si="1"/>
        <v>15.72</v>
      </c>
      <c r="D29" s="83"/>
      <c r="E29" s="83">
        <v>15.72</v>
      </c>
      <c r="F29" s="129"/>
      <c r="G29" s="129"/>
    </row>
    <row r="30" spans="1:7" s="63" customFormat="1" ht="23.25" customHeight="1">
      <c r="A30" s="127" t="s">
        <v>422</v>
      </c>
      <c r="B30" s="130" t="s">
        <v>423</v>
      </c>
      <c r="C30" s="131">
        <f>SUM(C31:C32)</f>
        <v>28.78</v>
      </c>
      <c r="D30" s="133">
        <f>SUM(D31:D32)</f>
        <v>28.78</v>
      </c>
      <c r="E30" s="131"/>
      <c r="F30" s="129"/>
      <c r="G30" s="129"/>
    </row>
    <row r="31" spans="1:7" s="63" customFormat="1" ht="23.25" customHeight="1">
      <c r="A31" s="127" t="s">
        <v>424</v>
      </c>
      <c r="B31" s="132" t="s">
        <v>425</v>
      </c>
      <c r="C31" s="131">
        <f t="shared" ref="C31:C32" si="2">SUM(D31)</f>
        <v>6.78</v>
      </c>
      <c r="D31" s="83">
        <v>6.78</v>
      </c>
      <c r="E31" s="83"/>
      <c r="F31" s="129"/>
      <c r="G31" s="129"/>
    </row>
    <row r="32" spans="1:7" s="63" customFormat="1" ht="23.25" customHeight="1">
      <c r="A32" s="127" t="s">
        <v>426</v>
      </c>
      <c r="B32" s="132" t="s">
        <v>427</v>
      </c>
      <c r="C32" s="134">
        <f t="shared" si="2"/>
        <v>22</v>
      </c>
      <c r="D32" s="103">
        <v>22</v>
      </c>
      <c r="E32" s="83"/>
      <c r="F32" s="129"/>
      <c r="G32" s="129"/>
    </row>
  </sheetData>
  <mergeCells count="2">
    <mergeCell ref="A5:B5"/>
    <mergeCell ref="C5:E5"/>
  </mergeCells>
  <phoneticPr fontId="27" type="noConversion"/>
  <printOptions horizontalCentered="1"/>
  <pageMargins left="0" right="0" top="0" bottom="0.78740157480314965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L13" sqref="L13"/>
    </sheetView>
  </sheetViews>
  <sheetFormatPr defaultColWidth="6.875" defaultRowHeight="12.75" customHeight="1"/>
  <cols>
    <col min="1" max="5" width="11.625" style="24" hidden="1" customWidth="1"/>
    <col min="6" max="6" width="16.5" style="24" hidden="1" customWidth="1"/>
    <col min="7" max="12" width="19.625" style="24" customWidth="1"/>
    <col min="13" max="256" width="6.875" style="24"/>
    <col min="257" max="268" width="11.625" style="24" customWidth="1"/>
    <col min="269" max="512" width="6.875" style="24"/>
    <col min="513" max="524" width="11.625" style="24" customWidth="1"/>
    <col min="525" max="768" width="6.875" style="24"/>
    <col min="769" max="780" width="11.625" style="24" customWidth="1"/>
    <col min="781" max="1024" width="6.875" style="24"/>
    <col min="1025" max="1036" width="11.625" style="24" customWidth="1"/>
    <col min="1037" max="1280" width="6.875" style="24"/>
    <col min="1281" max="1292" width="11.625" style="24" customWidth="1"/>
    <col min="1293" max="1536" width="6.875" style="24"/>
    <col min="1537" max="1548" width="11.625" style="24" customWidth="1"/>
    <col min="1549" max="1792" width="6.875" style="24"/>
    <col min="1793" max="1804" width="11.625" style="24" customWidth="1"/>
    <col min="1805" max="2048" width="6.875" style="24"/>
    <col min="2049" max="2060" width="11.625" style="24" customWidth="1"/>
    <col min="2061" max="2304" width="6.875" style="24"/>
    <col min="2305" max="2316" width="11.625" style="24" customWidth="1"/>
    <col min="2317" max="2560" width="6.875" style="24"/>
    <col min="2561" max="2572" width="11.625" style="24" customWidth="1"/>
    <col min="2573" max="2816" width="6.875" style="24"/>
    <col min="2817" max="2828" width="11.625" style="24" customWidth="1"/>
    <col min="2829" max="3072" width="6.875" style="24"/>
    <col min="3073" max="3084" width="11.625" style="24" customWidth="1"/>
    <col min="3085" max="3328" width="6.875" style="24"/>
    <col min="3329" max="3340" width="11.625" style="24" customWidth="1"/>
    <col min="3341" max="3584" width="6.875" style="24"/>
    <col min="3585" max="3596" width="11.625" style="24" customWidth="1"/>
    <col min="3597" max="3840" width="6.875" style="24"/>
    <col min="3841" max="3852" width="11.625" style="24" customWidth="1"/>
    <col min="3853" max="4096" width="6.875" style="24"/>
    <col min="4097" max="4108" width="11.625" style="24" customWidth="1"/>
    <col min="4109" max="4352" width="6.875" style="24"/>
    <col min="4353" max="4364" width="11.625" style="24" customWidth="1"/>
    <col min="4365" max="4608" width="6.875" style="24"/>
    <col min="4609" max="4620" width="11.625" style="24" customWidth="1"/>
    <col min="4621" max="4864" width="6.875" style="24"/>
    <col min="4865" max="4876" width="11.625" style="24" customWidth="1"/>
    <col min="4877" max="5120" width="6.875" style="24"/>
    <col min="5121" max="5132" width="11.625" style="24" customWidth="1"/>
    <col min="5133" max="5376" width="6.875" style="24"/>
    <col min="5377" max="5388" width="11.625" style="24" customWidth="1"/>
    <col min="5389" max="5632" width="6.875" style="24"/>
    <col min="5633" max="5644" width="11.625" style="24" customWidth="1"/>
    <col min="5645" max="5888" width="6.875" style="24"/>
    <col min="5889" max="5900" width="11.625" style="24" customWidth="1"/>
    <col min="5901" max="6144" width="6.875" style="24"/>
    <col min="6145" max="6156" width="11.625" style="24" customWidth="1"/>
    <col min="6157" max="6400" width="6.875" style="24"/>
    <col min="6401" max="6412" width="11.625" style="24" customWidth="1"/>
    <col min="6413" max="6656" width="6.875" style="24"/>
    <col min="6657" max="6668" width="11.625" style="24" customWidth="1"/>
    <col min="6669" max="6912" width="6.875" style="24"/>
    <col min="6913" max="6924" width="11.625" style="24" customWidth="1"/>
    <col min="6925" max="7168" width="6.875" style="24"/>
    <col min="7169" max="7180" width="11.625" style="24" customWidth="1"/>
    <col min="7181" max="7424" width="6.875" style="24"/>
    <col min="7425" max="7436" width="11.625" style="24" customWidth="1"/>
    <col min="7437" max="7680" width="6.875" style="24"/>
    <col min="7681" max="7692" width="11.625" style="24" customWidth="1"/>
    <col min="7693" max="7936" width="6.875" style="24"/>
    <col min="7937" max="7948" width="11.625" style="24" customWidth="1"/>
    <col min="7949" max="8192" width="6.875" style="24"/>
    <col min="8193" max="8204" width="11.625" style="24" customWidth="1"/>
    <col min="8205" max="8448" width="6.875" style="24"/>
    <col min="8449" max="8460" width="11.625" style="24" customWidth="1"/>
    <col min="8461" max="8704" width="6.875" style="24"/>
    <col min="8705" max="8716" width="11.625" style="24" customWidth="1"/>
    <col min="8717" max="8960" width="6.875" style="24"/>
    <col min="8961" max="8972" width="11.625" style="24" customWidth="1"/>
    <col min="8973" max="9216" width="6.875" style="24"/>
    <col min="9217" max="9228" width="11.625" style="24" customWidth="1"/>
    <col min="9229" max="9472" width="6.875" style="24"/>
    <col min="9473" max="9484" width="11.625" style="24" customWidth="1"/>
    <col min="9485" max="9728" width="6.875" style="24"/>
    <col min="9729" max="9740" width="11.625" style="24" customWidth="1"/>
    <col min="9741" max="9984" width="6.875" style="24"/>
    <col min="9985" max="9996" width="11.625" style="24" customWidth="1"/>
    <col min="9997" max="10240" width="6.875" style="24"/>
    <col min="10241" max="10252" width="11.625" style="24" customWidth="1"/>
    <col min="10253" max="10496" width="6.875" style="24"/>
    <col min="10497" max="10508" width="11.625" style="24" customWidth="1"/>
    <col min="10509" max="10752" width="6.875" style="24"/>
    <col min="10753" max="10764" width="11.625" style="24" customWidth="1"/>
    <col min="10765" max="11008" width="6.875" style="24"/>
    <col min="11009" max="11020" width="11.625" style="24" customWidth="1"/>
    <col min="11021" max="11264" width="6.875" style="24"/>
    <col min="11265" max="11276" width="11.625" style="24" customWidth="1"/>
    <col min="11277" max="11520" width="6.875" style="24"/>
    <col min="11521" max="11532" width="11.625" style="24" customWidth="1"/>
    <col min="11533" max="11776" width="6.875" style="24"/>
    <col min="11777" max="11788" width="11.625" style="24" customWidth="1"/>
    <col min="11789" max="12032" width="6.875" style="24"/>
    <col min="12033" max="12044" width="11.625" style="24" customWidth="1"/>
    <col min="12045" max="12288" width="6.875" style="24"/>
    <col min="12289" max="12300" width="11.625" style="24" customWidth="1"/>
    <col min="12301" max="12544" width="6.875" style="24"/>
    <col min="12545" max="12556" width="11.625" style="24" customWidth="1"/>
    <col min="12557" max="12800" width="6.875" style="24"/>
    <col min="12801" max="12812" width="11.625" style="24" customWidth="1"/>
    <col min="12813" max="13056" width="6.875" style="24"/>
    <col min="13057" max="13068" width="11.625" style="24" customWidth="1"/>
    <col min="13069" max="13312" width="6.875" style="24"/>
    <col min="13313" max="13324" width="11.625" style="24" customWidth="1"/>
    <col min="13325" max="13568" width="6.875" style="24"/>
    <col min="13569" max="13580" width="11.625" style="24" customWidth="1"/>
    <col min="13581" max="13824" width="6.875" style="24"/>
    <col min="13825" max="13836" width="11.625" style="24" customWidth="1"/>
    <col min="13837" max="14080" width="6.875" style="24"/>
    <col min="14081" max="14092" width="11.625" style="24" customWidth="1"/>
    <col min="14093" max="14336" width="6.875" style="24"/>
    <col min="14337" max="14348" width="11.625" style="24" customWidth="1"/>
    <col min="14349" max="14592" width="6.875" style="24"/>
    <col min="14593" max="14604" width="11.625" style="24" customWidth="1"/>
    <col min="14605" max="14848" width="6.875" style="24"/>
    <col min="14849" max="14860" width="11.625" style="24" customWidth="1"/>
    <col min="14861" max="15104" width="6.875" style="24"/>
    <col min="15105" max="15116" width="11.625" style="24" customWidth="1"/>
    <col min="15117" max="15360" width="6.875" style="24"/>
    <col min="15361" max="15372" width="11.625" style="24" customWidth="1"/>
    <col min="15373" max="15616" width="6.875" style="24"/>
    <col min="15617" max="15628" width="11.625" style="24" customWidth="1"/>
    <col min="15629" max="15872" width="6.875" style="24"/>
    <col min="15873" max="15884" width="11.625" style="24" customWidth="1"/>
    <col min="15885" max="16128" width="6.875" style="24"/>
    <col min="16129" max="16140" width="11.625" style="24" customWidth="1"/>
    <col min="16141" max="16384" width="6.875" style="24"/>
  </cols>
  <sheetData>
    <row r="1" spans="1:12" ht="20.100000000000001" customHeight="1">
      <c r="A1" s="27" t="s">
        <v>336</v>
      </c>
      <c r="G1" s="27" t="s">
        <v>428</v>
      </c>
      <c r="L1" s="114"/>
    </row>
    <row r="2" spans="1:12" ht="42" customHeight="1">
      <c r="A2" s="97" t="s">
        <v>429</v>
      </c>
      <c r="B2" s="98"/>
      <c r="C2" s="98"/>
      <c r="D2" s="98"/>
      <c r="E2" s="98"/>
      <c r="F2" s="98"/>
      <c r="G2" s="97" t="s">
        <v>430</v>
      </c>
      <c r="H2" s="98"/>
      <c r="I2" s="98"/>
      <c r="J2" s="98"/>
      <c r="K2" s="98"/>
      <c r="L2" s="98"/>
    </row>
    <row r="3" spans="1:12" ht="20.100000000000001" customHeight="1">
      <c r="A3" s="10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0.10000000000000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69" t="s">
        <v>313</v>
      </c>
    </row>
    <row r="5" spans="1:12" ht="28.5" customHeight="1">
      <c r="A5" s="196" t="s">
        <v>431</v>
      </c>
      <c r="B5" s="196"/>
      <c r="C5" s="196"/>
      <c r="D5" s="196"/>
      <c r="E5" s="196"/>
      <c r="F5" s="197"/>
      <c r="G5" s="196" t="s">
        <v>339</v>
      </c>
      <c r="H5" s="196"/>
      <c r="I5" s="196"/>
      <c r="J5" s="196"/>
      <c r="K5" s="196"/>
      <c r="L5" s="196"/>
    </row>
    <row r="6" spans="1:12" ht="28.5" customHeight="1">
      <c r="A6" s="198" t="s">
        <v>318</v>
      </c>
      <c r="B6" s="200" t="s">
        <v>432</v>
      </c>
      <c r="C6" s="198" t="s">
        <v>433</v>
      </c>
      <c r="D6" s="198"/>
      <c r="E6" s="198"/>
      <c r="F6" s="202" t="s">
        <v>434</v>
      </c>
      <c r="G6" s="196" t="s">
        <v>318</v>
      </c>
      <c r="H6" s="203" t="s">
        <v>432</v>
      </c>
      <c r="I6" s="196" t="s">
        <v>433</v>
      </c>
      <c r="J6" s="196"/>
      <c r="K6" s="196"/>
      <c r="L6" s="196" t="s">
        <v>434</v>
      </c>
    </row>
    <row r="7" spans="1:12" ht="28.5" customHeight="1">
      <c r="A7" s="199"/>
      <c r="B7" s="201"/>
      <c r="C7" s="102" t="s">
        <v>342</v>
      </c>
      <c r="D7" s="110" t="s">
        <v>435</v>
      </c>
      <c r="E7" s="110" t="s">
        <v>436</v>
      </c>
      <c r="F7" s="199"/>
      <c r="G7" s="196"/>
      <c r="H7" s="203"/>
      <c r="I7" s="55" t="s">
        <v>342</v>
      </c>
      <c r="J7" s="18" t="s">
        <v>435</v>
      </c>
      <c r="K7" s="18" t="s">
        <v>436</v>
      </c>
      <c r="L7" s="196"/>
    </row>
    <row r="8" spans="1:12" ht="28.5" customHeight="1">
      <c r="A8" s="111"/>
      <c r="B8" s="111"/>
      <c r="C8" s="111"/>
      <c r="D8" s="111"/>
      <c r="E8" s="111"/>
      <c r="F8" s="112"/>
      <c r="G8" s="113">
        <f>SUM(H8:I8,L8)</f>
        <v>12.5</v>
      </c>
      <c r="H8" s="83"/>
      <c r="I8" s="115">
        <f>SUM(J8:K8)</f>
        <v>8</v>
      </c>
      <c r="J8" s="116"/>
      <c r="K8" s="117">
        <v>8</v>
      </c>
      <c r="L8" s="118">
        <v>4.5</v>
      </c>
    </row>
    <row r="9" spans="1:12" ht="22.5" customHeight="1">
      <c r="B9" s="28"/>
      <c r="G9" s="28"/>
      <c r="H9" s="28"/>
      <c r="I9" s="28"/>
      <c r="J9" s="28"/>
      <c r="K9" s="28"/>
      <c r="L9" s="28"/>
    </row>
    <row r="10" spans="1:12" ht="12.75" customHeight="1">
      <c r="G10" s="28"/>
      <c r="H10" s="28"/>
      <c r="I10" s="28"/>
      <c r="J10" s="28"/>
      <c r="K10" s="28"/>
      <c r="L10" s="28"/>
    </row>
    <row r="11" spans="1:12" ht="12.75" customHeight="1">
      <c r="G11" s="28"/>
      <c r="H11" s="28"/>
      <c r="I11" s="28"/>
      <c r="J11" s="28"/>
      <c r="K11" s="28"/>
      <c r="L11" s="28"/>
    </row>
    <row r="12" spans="1:12" ht="12.75" customHeight="1">
      <c r="G12" s="28"/>
      <c r="H12" s="28"/>
      <c r="I12" s="28"/>
      <c r="L12" s="28"/>
    </row>
    <row r="13" spans="1:12" ht="12.75" customHeight="1">
      <c r="F13" s="28"/>
      <c r="G13" s="28"/>
      <c r="H13" s="28"/>
      <c r="I13" s="28"/>
      <c r="J13" s="28"/>
      <c r="K13" s="28"/>
    </row>
    <row r="14" spans="1:12" ht="12.75" customHeight="1">
      <c r="D14" s="28"/>
      <c r="G14" s="28"/>
      <c r="H14" s="28"/>
      <c r="I14" s="28"/>
    </row>
    <row r="15" spans="1:12" ht="12.75" customHeight="1">
      <c r="J15" s="28"/>
    </row>
    <row r="16" spans="1:12" ht="12.75" customHeight="1">
      <c r="K16" s="28"/>
      <c r="L16" s="28"/>
    </row>
    <row r="20" spans="8:8" ht="12.75" customHeight="1">
      <c r="H20" s="2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7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showZeros="0" workbookViewId="0">
      <selection activeCell="B17" sqref="B17"/>
    </sheetView>
  </sheetViews>
  <sheetFormatPr defaultColWidth="6.875" defaultRowHeight="12.75" customHeight="1"/>
  <cols>
    <col min="1" max="1" width="19.5" style="24" customWidth="1"/>
    <col min="2" max="2" width="52.5" style="24" customWidth="1"/>
    <col min="3" max="5" width="18.25" style="24" customWidth="1"/>
    <col min="6" max="256" width="6.875" style="24"/>
    <col min="257" max="257" width="19.5" style="24" customWidth="1"/>
    <col min="258" max="258" width="52.5" style="24" customWidth="1"/>
    <col min="259" max="261" width="18.25" style="24" customWidth="1"/>
    <col min="262" max="512" width="6.875" style="24"/>
    <col min="513" max="513" width="19.5" style="24" customWidth="1"/>
    <col min="514" max="514" width="52.5" style="24" customWidth="1"/>
    <col min="515" max="517" width="18.25" style="24" customWidth="1"/>
    <col min="518" max="768" width="6.875" style="24"/>
    <col min="769" max="769" width="19.5" style="24" customWidth="1"/>
    <col min="770" max="770" width="52.5" style="24" customWidth="1"/>
    <col min="771" max="773" width="18.25" style="24" customWidth="1"/>
    <col min="774" max="1024" width="6.875" style="24"/>
    <col min="1025" max="1025" width="19.5" style="24" customWidth="1"/>
    <col min="1026" max="1026" width="52.5" style="24" customWidth="1"/>
    <col min="1027" max="1029" width="18.25" style="24" customWidth="1"/>
    <col min="1030" max="1280" width="6.875" style="24"/>
    <col min="1281" max="1281" width="19.5" style="24" customWidth="1"/>
    <col min="1282" max="1282" width="52.5" style="24" customWidth="1"/>
    <col min="1283" max="1285" width="18.25" style="24" customWidth="1"/>
    <col min="1286" max="1536" width="6.875" style="24"/>
    <col min="1537" max="1537" width="19.5" style="24" customWidth="1"/>
    <col min="1538" max="1538" width="52.5" style="24" customWidth="1"/>
    <col min="1539" max="1541" width="18.25" style="24" customWidth="1"/>
    <col min="1542" max="1792" width="6.875" style="24"/>
    <col min="1793" max="1793" width="19.5" style="24" customWidth="1"/>
    <col min="1794" max="1794" width="52.5" style="24" customWidth="1"/>
    <col min="1795" max="1797" width="18.25" style="24" customWidth="1"/>
    <col min="1798" max="2048" width="6.875" style="24"/>
    <col min="2049" max="2049" width="19.5" style="24" customWidth="1"/>
    <col min="2050" max="2050" width="52.5" style="24" customWidth="1"/>
    <col min="2051" max="2053" width="18.25" style="24" customWidth="1"/>
    <col min="2054" max="2304" width="6.875" style="24"/>
    <col min="2305" max="2305" width="19.5" style="24" customWidth="1"/>
    <col min="2306" max="2306" width="52.5" style="24" customWidth="1"/>
    <col min="2307" max="2309" width="18.25" style="24" customWidth="1"/>
    <col min="2310" max="2560" width="6.875" style="24"/>
    <col min="2561" max="2561" width="19.5" style="24" customWidth="1"/>
    <col min="2562" max="2562" width="52.5" style="24" customWidth="1"/>
    <col min="2563" max="2565" width="18.25" style="24" customWidth="1"/>
    <col min="2566" max="2816" width="6.875" style="24"/>
    <col min="2817" max="2817" width="19.5" style="24" customWidth="1"/>
    <col min="2818" max="2818" width="52.5" style="24" customWidth="1"/>
    <col min="2819" max="2821" width="18.25" style="24" customWidth="1"/>
    <col min="2822" max="3072" width="6.875" style="24"/>
    <col min="3073" max="3073" width="19.5" style="24" customWidth="1"/>
    <col min="3074" max="3074" width="52.5" style="24" customWidth="1"/>
    <col min="3075" max="3077" width="18.25" style="24" customWidth="1"/>
    <col min="3078" max="3328" width="6.875" style="24"/>
    <col min="3329" max="3329" width="19.5" style="24" customWidth="1"/>
    <col min="3330" max="3330" width="52.5" style="24" customWidth="1"/>
    <col min="3331" max="3333" width="18.25" style="24" customWidth="1"/>
    <col min="3334" max="3584" width="6.875" style="24"/>
    <col min="3585" max="3585" width="19.5" style="24" customWidth="1"/>
    <col min="3586" max="3586" width="52.5" style="24" customWidth="1"/>
    <col min="3587" max="3589" width="18.25" style="24" customWidth="1"/>
    <col min="3590" max="3840" width="6.875" style="24"/>
    <col min="3841" max="3841" width="19.5" style="24" customWidth="1"/>
    <col min="3842" max="3842" width="52.5" style="24" customWidth="1"/>
    <col min="3843" max="3845" width="18.25" style="24" customWidth="1"/>
    <col min="3846" max="4096" width="6.875" style="24"/>
    <col min="4097" max="4097" width="19.5" style="24" customWidth="1"/>
    <col min="4098" max="4098" width="52.5" style="24" customWidth="1"/>
    <col min="4099" max="4101" width="18.25" style="24" customWidth="1"/>
    <col min="4102" max="4352" width="6.875" style="24"/>
    <col min="4353" max="4353" width="19.5" style="24" customWidth="1"/>
    <col min="4354" max="4354" width="52.5" style="24" customWidth="1"/>
    <col min="4355" max="4357" width="18.25" style="24" customWidth="1"/>
    <col min="4358" max="4608" width="6.875" style="24"/>
    <col min="4609" max="4609" width="19.5" style="24" customWidth="1"/>
    <col min="4610" max="4610" width="52.5" style="24" customWidth="1"/>
    <col min="4611" max="4613" width="18.25" style="24" customWidth="1"/>
    <col min="4614" max="4864" width="6.875" style="24"/>
    <col min="4865" max="4865" width="19.5" style="24" customWidth="1"/>
    <col min="4866" max="4866" width="52.5" style="24" customWidth="1"/>
    <col min="4867" max="4869" width="18.25" style="24" customWidth="1"/>
    <col min="4870" max="5120" width="6.875" style="24"/>
    <col min="5121" max="5121" width="19.5" style="24" customWidth="1"/>
    <col min="5122" max="5122" width="52.5" style="24" customWidth="1"/>
    <col min="5123" max="5125" width="18.25" style="24" customWidth="1"/>
    <col min="5126" max="5376" width="6.875" style="24"/>
    <col min="5377" max="5377" width="19.5" style="24" customWidth="1"/>
    <col min="5378" max="5378" width="52.5" style="24" customWidth="1"/>
    <col min="5379" max="5381" width="18.25" style="24" customWidth="1"/>
    <col min="5382" max="5632" width="6.875" style="24"/>
    <col min="5633" max="5633" width="19.5" style="24" customWidth="1"/>
    <col min="5634" max="5634" width="52.5" style="24" customWidth="1"/>
    <col min="5635" max="5637" width="18.25" style="24" customWidth="1"/>
    <col min="5638" max="5888" width="6.875" style="24"/>
    <col min="5889" max="5889" width="19.5" style="24" customWidth="1"/>
    <col min="5890" max="5890" width="52.5" style="24" customWidth="1"/>
    <col min="5891" max="5893" width="18.25" style="24" customWidth="1"/>
    <col min="5894" max="6144" width="6.875" style="24"/>
    <col min="6145" max="6145" width="19.5" style="24" customWidth="1"/>
    <col min="6146" max="6146" width="52.5" style="24" customWidth="1"/>
    <col min="6147" max="6149" width="18.25" style="24" customWidth="1"/>
    <col min="6150" max="6400" width="6.875" style="24"/>
    <col min="6401" max="6401" width="19.5" style="24" customWidth="1"/>
    <col min="6402" max="6402" width="52.5" style="24" customWidth="1"/>
    <col min="6403" max="6405" width="18.25" style="24" customWidth="1"/>
    <col min="6406" max="6656" width="6.875" style="24"/>
    <col min="6657" max="6657" width="19.5" style="24" customWidth="1"/>
    <col min="6658" max="6658" width="52.5" style="24" customWidth="1"/>
    <col min="6659" max="6661" width="18.25" style="24" customWidth="1"/>
    <col min="6662" max="6912" width="6.875" style="24"/>
    <col min="6913" max="6913" width="19.5" style="24" customWidth="1"/>
    <col min="6914" max="6914" width="52.5" style="24" customWidth="1"/>
    <col min="6915" max="6917" width="18.25" style="24" customWidth="1"/>
    <col min="6918" max="7168" width="6.875" style="24"/>
    <col min="7169" max="7169" width="19.5" style="24" customWidth="1"/>
    <col min="7170" max="7170" width="52.5" style="24" customWidth="1"/>
    <col min="7171" max="7173" width="18.25" style="24" customWidth="1"/>
    <col min="7174" max="7424" width="6.875" style="24"/>
    <col min="7425" max="7425" width="19.5" style="24" customWidth="1"/>
    <col min="7426" max="7426" width="52.5" style="24" customWidth="1"/>
    <col min="7427" max="7429" width="18.25" style="24" customWidth="1"/>
    <col min="7430" max="7680" width="6.875" style="24"/>
    <col min="7681" max="7681" width="19.5" style="24" customWidth="1"/>
    <col min="7682" max="7682" width="52.5" style="24" customWidth="1"/>
    <col min="7683" max="7685" width="18.25" style="24" customWidth="1"/>
    <col min="7686" max="7936" width="6.875" style="24"/>
    <col min="7937" max="7937" width="19.5" style="24" customWidth="1"/>
    <col min="7938" max="7938" width="52.5" style="24" customWidth="1"/>
    <col min="7939" max="7941" width="18.25" style="24" customWidth="1"/>
    <col min="7942" max="8192" width="6.875" style="24"/>
    <col min="8193" max="8193" width="19.5" style="24" customWidth="1"/>
    <col min="8194" max="8194" width="52.5" style="24" customWidth="1"/>
    <col min="8195" max="8197" width="18.25" style="24" customWidth="1"/>
    <col min="8198" max="8448" width="6.875" style="24"/>
    <col min="8449" max="8449" width="19.5" style="24" customWidth="1"/>
    <col min="8450" max="8450" width="52.5" style="24" customWidth="1"/>
    <col min="8451" max="8453" width="18.25" style="24" customWidth="1"/>
    <col min="8454" max="8704" width="6.875" style="24"/>
    <col min="8705" max="8705" width="19.5" style="24" customWidth="1"/>
    <col min="8706" max="8706" width="52.5" style="24" customWidth="1"/>
    <col min="8707" max="8709" width="18.25" style="24" customWidth="1"/>
    <col min="8710" max="8960" width="6.875" style="24"/>
    <col min="8961" max="8961" width="19.5" style="24" customWidth="1"/>
    <col min="8962" max="8962" width="52.5" style="24" customWidth="1"/>
    <col min="8963" max="8965" width="18.25" style="24" customWidth="1"/>
    <col min="8966" max="9216" width="6.875" style="24"/>
    <col min="9217" max="9217" width="19.5" style="24" customWidth="1"/>
    <col min="9218" max="9218" width="52.5" style="24" customWidth="1"/>
    <col min="9219" max="9221" width="18.25" style="24" customWidth="1"/>
    <col min="9222" max="9472" width="6.875" style="24"/>
    <col min="9473" max="9473" width="19.5" style="24" customWidth="1"/>
    <col min="9474" max="9474" width="52.5" style="24" customWidth="1"/>
    <col min="9475" max="9477" width="18.25" style="24" customWidth="1"/>
    <col min="9478" max="9728" width="6.875" style="24"/>
    <col min="9729" max="9729" width="19.5" style="24" customWidth="1"/>
    <col min="9730" max="9730" width="52.5" style="24" customWidth="1"/>
    <col min="9731" max="9733" width="18.25" style="24" customWidth="1"/>
    <col min="9734" max="9984" width="6.875" style="24"/>
    <col min="9985" max="9985" width="19.5" style="24" customWidth="1"/>
    <col min="9986" max="9986" width="52.5" style="24" customWidth="1"/>
    <col min="9987" max="9989" width="18.25" style="24" customWidth="1"/>
    <col min="9990" max="10240" width="6.875" style="24"/>
    <col min="10241" max="10241" width="19.5" style="24" customWidth="1"/>
    <col min="10242" max="10242" width="52.5" style="24" customWidth="1"/>
    <col min="10243" max="10245" width="18.25" style="24" customWidth="1"/>
    <col min="10246" max="10496" width="6.875" style="24"/>
    <col min="10497" max="10497" width="19.5" style="24" customWidth="1"/>
    <col min="10498" max="10498" width="52.5" style="24" customWidth="1"/>
    <col min="10499" max="10501" width="18.25" style="24" customWidth="1"/>
    <col min="10502" max="10752" width="6.875" style="24"/>
    <col min="10753" max="10753" width="19.5" style="24" customWidth="1"/>
    <col min="10754" max="10754" width="52.5" style="24" customWidth="1"/>
    <col min="10755" max="10757" width="18.25" style="24" customWidth="1"/>
    <col min="10758" max="11008" width="6.875" style="24"/>
    <col min="11009" max="11009" width="19.5" style="24" customWidth="1"/>
    <col min="11010" max="11010" width="52.5" style="24" customWidth="1"/>
    <col min="11011" max="11013" width="18.25" style="24" customWidth="1"/>
    <col min="11014" max="11264" width="6.875" style="24"/>
    <col min="11265" max="11265" width="19.5" style="24" customWidth="1"/>
    <col min="11266" max="11266" width="52.5" style="24" customWidth="1"/>
    <col min="11267" max="11269" width="18.25" style="24" customWidth="1"/>
    <col min="11270" max="11520" width="6.875" style="24"/>
    <col min="11521" max="11521" width="19.5" style="24" customWidth="1"/>
    <col min="11522" max="11522" width="52.5" style="24" customWidth="1"/>
    <col min="11523" max="11525" width="18.25" style="24" customWidth="1"/>
    <col min="11526" max="11776" width="6.875" style="24"/>
    <col min="11777" max="11777" width="19.5" style="24" customWidth="1"/>
    <col min="11778" max="11778" width="52.5" style="24" customWidth="1"/>
    <col min="11779" max="11781" width="18.25" style="24" customWidth="1"/>
    <col min="11782" max="12032" width="6.875" style="24"/>
    <col min="12033" max="12033" width="19.5" style="24" customWidth="1"/>
    <col min="12034" max="12034" width="52.5" style="24" customWidth="1"/>
    <col min="12035" max="12037" width="18.25" style="24" customWidth="1"/>
    <col min="12038" max="12288" width="6.875" style="24"/>
    <col min="12289" max="12289" width="19.5" style="24" customWidth="1"/>
    <col min="12290" max="12290" width="52.5" style="24" customWidth="1"/>
    <col min="12291" max="12293" width="18.25" style="24" customWidth="1"/>
    <col min="12294" max="12544" width="6.875" style="24"/>
    <col min="12545" max="12545" width="19.5" style="24" customWidth="1"/>
    <col min="12546" max="12546" width="52.5" style="24" customWidth="1"/>
    <col min="12547" max="12549" width="18.25" style="24" customWidth="1"/>
    <col min="12550" max="12800" width="6.875" style="24"/>
    <col min="12801" max="12801" width="19.5" style="24" customWidth="1"/>
    <col min="12802" max="12802" width="52.5" style="24" customWidth="1"/>
    <col min="12803" max="12805" width="18.25" style="24" customWidth="1"/>
    <col min="12806" max="13056" width="6.875" style="24"/>
    <col min="13057" max="13057" width="19.5" style="24" customWidth="1"/>
    <col min="13058" max="13058" width="52.5" style="24" customWidth="1"/>
    <col min="13059" max="13061" width="18.25" style="24" customWidth="1"/>
    <col min="13062" max="13312" width="6.875" style="24"/>
    <col min="13313" max="13313" width="19.5" style="24" customWidth="1"/>
    <col min="13314" max="13314" width="52.5" style="24" customWidth="1"/>
    <col min="13315" max="13317" width="18.25" style="24" customWidth="1"/>
    <col min="13318" max="13568" width="6.875" style="24"/>
    <col min="13569" max="13569" width="19.5" style="24" customWidth="1"/>
    <col min="13570" max="13570" width="52.5" style="24" customWidth="1"/>
    <col min="13571" max="13573" width="18.25" style="24" customWidth="1"/>
    <col min="13574" max="13824" width="6.875" style="24"/>
    <col min="13825" max="13825" width="19.5" style="24" customWidth="1"/>
    <col min="13826" max="13826" width="52.5" style="24" customWidth="1"/>
    <col min="13827" max="13829" width="18.25" style="24" customWidth="1"/>
    <col min="13830" max="14080" width="6.875" style="24"/>
    <col min="14081" max="14081" width="19.5" style="24" customWidth="1"/>
    <col min="14082" max="14082" width="52.5" style="24" customWidth="1"/>
    <col min="14083" max="14085" width="18.25" style="24" customWidth="1"/>
    <col min="14086" max="14336" width="6.875" style="24"/>
    <col min="14337" max="14337" width="19.5" style="24" customWidth="1"/>
    <col min="14338" max="14338" width="52.5" style="24" customWidth="1"/>
    <col min="14339" max="14341" width="18.25" style="24" customWidth="1"/>
    <col min="14342" max="14592" width="6.875" style="24"/>
    <col min="14593" max="14593" width="19.5" style="24" customWidth="1"/>
    <col min="14594" max="14594" width="52.5" style="24" customWidth="1"/>
    <col min="14595" max="14597" width="18.25" style="24" customWidth="1"/>
    <col min="14598" max="14848" width="6.875" style="24"/>
    <col min="14849" max="14849" width="19.5" style="24" customWidth="1"/>
    <col min="14850" max="14850" width="52.5" style="24" customWidth="1"/>
    <col min="14851" max="14853" width="18.25" style="24" customWidth="1"/>
    <col min="14854" max="15104" width="6.875" style="24"/>
    <col min="15105" max="15105" width="19.5" style="24" customWidth="1"/>
    <col min="15106" max="15106" width="52.5" style="24" customWidth="1"/>
    <col min="15107" max="15109" width="18.25" style="24" customWidth="1"/>
    <col min="15110" max="15360" width="6.875" style="24"/>
    <col min="15361" max="15361" width="19.5" style="24" customWidth="1"/>
    <col min="15362" max="15362" width="52.5" style="24" customWidth="1"/>
    <col min="15363" max="15365" width="18.25" style="24" customWidth="1"/>
    <col min="15366" max="15616" width="6.875" style="24"/>
    <col min="15617" max="15617" width="19.5" style="24" customWidth="1"/>
    <col min="15618" max="15618" width="52.5" style="24" customWidth="1"/>
    <col min="15619" max="15621" width="18.25" style="24" customWidth="1"/>
    <col min="15622" max="15872" width="6.875" style="24"/>
    <col min="15873" max="15873" width="19.5" style="24" customWidth="1"/>
    <col min="15874" max="15874" width="52.5" style="24" customWidth="1"/>
    <col min="15875" max="15877" width="18.25" style="24" customWidth="1"/>
    <col min="15878" max="16128" width="6.875" style="24"/>
    <col min="16129" max="16129" width="19.5" style="24" customWidth="1"/>
    <col min="16130" max="16130" width="52.5" style="24" customWidth="1"/>
    <col min="16131" max="16133" width="18.25" style="24" customWidth="1"/>
    <col min="16134" max="16384" width="6.875" style="24"/>
  </cols>
  <sheetData>
    <row r="1" spans="1:5" ht="20.100000000000001" customHeight="1">
      <c r="A1" s="27" t="s">
        <v>437</v>
      </c>
      <c r="E1" s="64"/>
    </row>
    <row r="2" spans="1:5" ht="42.75" customHeight="1">
      <c r="A2" s="97" t="s">
        <v>438</v>
      </c>
      <c r="B2" s="98"/>
      <c r="C2" s="98"/>
      <c r="D2" s="98"/>
      <c r="E2" s="98"/>
    </row>
    <row r="3" spans="1:5" ht="20.100000000000001" customHeight="1">
      <c r="A3" s="98"/>
      <c r="B3" s="98"/>
      <c r="C3" s="98"/>
      <c r="D3" s="98"/>
      <c r="E3" s="98"/>
    </row>
    <row r="4" spans="1:5" ht="20.100000000000001" customHeight="1">
      <c r="A4" s="99"/>
      <c r="B4" s="100"/>
      <c r="C4" s="100"/>
      <c r="D4" s="100"/>
      <c r="E4" s="101" t="s">
        <v>313</v>
      </c>
    </row>
    <row r="5" spans="1:5" ht="20.100000000000001" customHeight="1">
      <c r="A5" s="196" t="s">
        <v>340</v>
      </c>
      <c r="B5" s="197" t="s">
        <v>341</v>
      </c>
      <c r="C5" s="196" t="s">
        <v>439</v>
      </c>
      <c r="D5" s="196"/>
      <c r="E5" s="196"/>
    </row>
    <row r="6" spans="1:5" ht="20.100000000000001" customHeight="1">
      <c r="A6" s="199"/>
      <c r="B6" s="199"/>
      <c r="C6" s="102" t="s">
        <v>318</v>
      </c>
      <c r="D6" s="102" t="s">
        <v>343</v>
      </c>
      <c r="E6" s="102" t="s">
        <v>344</v>
      </c>
    </row>
    <row r="7" spans="1:5" ht="20.100000000000001" customHeight="1">
      <c r="A7" s="204" t="s">
        <v>318</v>
      </c>
      <c r="B7" s="205"/>
      <c r="C7" s="103">
        <f t="shared" ref="C7:E9" si="0">SUM(C8)</f>
        <v>967</v>
      </c>
      <c r="D7" s="103">
        <f t="shared" si="0"/>
        <v>0</v>
      </c>
      <c r="E7" s="103">
        <f t="shared" si="0"/>
        <v>967</v>
      </c>
    </row>
    <row r="8" spans="1:5" ht="20.100000000000001" customHeight="1">
      <c r="A8" s="104" t="s">
        <v>440</v>
      </c>
      <c r="B8" s="105" t="s">
        <v>441</v>
      </c>
      <c r="C8" s="106">
        <f t="shared" si="0"/>
        <v>967</v>
      </c>
      <c r="D8" s="106">
        <f t="shared" si="0"/>
        <v>0</v>
      </c>
      <c r="E8" s="106">
        <f t="shared" si="0"/>
        <v>967</v>
      </c>
    </row>
    <row r="9" spans="1:5" ht="20.100000000000001" customHeight="1">
      <c r="A9" s="104" t="s">
        <v>442</v>
      </c>
      <c r="B9" s="107" t="s">
        <v>443</v>
      </c>
      <c r="C9" s="106">
        <f t="shared" si="0"/>
        <v>967</v>
      </c>
      <c r="D9" s="106">
        <f t="shared" si="0"/>
        <v>0</v>
      </c>
      <c r="E9" s="106">
        <f t="shared" si="0"/>
        <v>967</v>
      </c>
    </row>
    <row r="10" spans="1:5" ht="20.100000000000001" customHeight="1">
      <c r="A10" s="104" t="s">
        <v>444</v>
      </c>
      <c r="B10" s="105" t="s">
        <v>445</v>
      </c>
      <c r="C10" s="103">
        <f>SUM(D10:E10)</f>
        <v>967</v>
      </c>
      <c r="D10" s="103"/>
      <c r="E10" s="103">
        <v>967</v>
      </c>
    </row>
    <row r="11" spans="1:5" ht="20.2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C13" s="28"/>
      <c r="D13" s="28"/>
      <c r="E13" s="28"/>
    </row>
    <row r="14" spans="1:5" ht="12.75" customHeight="1">
      <c r="A14" s="28"/>
      <c r="B14" s="28"/>
      <c r="C14" s="28"/>
      <c r="E14" s="28"/>
    </row>
    <row r="15" spans="1:5" ht="12.75" customHeight="1">
      <c r="A15" s="28"/>
      <c r="B15" s="28"/>
      <c r="D15" s="28"/>
      <c r="E15" s="28"/>
    </row>
    <row r="16" spans="1:5" ht="12.75" customHeight="1">
      <c r="A16" s="28"/>
      <c r="E16" s="28"/>
    </row>
    <row r="17" spans="2:4" ht="12.75" customHeight="1">
      <c r="B17" s="28"/>
    </row>
    <row r="18" spans="2:4" ht="12.75" customHeight="1">
      <c r="B18" s="28"/>
    </row>
    <row r="19" spans="2:4" ht="12.75" customHeight="1">
      <c r="B19" s="28"/>
    </row>
    <row r="20" spans="2:4" ht="12.75" customHeight="1">
      <c r="B20" s="28"/>
    </row>
    <row r="21" spans="2:4" ht="12.75" customHeight="1">
      <c r="B21" s="28"/>
    </row>
    <row r="22" spans="2:4" ht="12.75" customHeight="1">
      <c r="B22" s="28"/>
    </row>
    <row r="24" spans="2:4" ht="12.75" customHeight="1">
      <c r="B24" s="28"/>
    </row>
    <row r="25" spans="2:4" ht="12.75" customHeight="1">
      <c r="B25" s="28"/>
    </row>
    <row r="27" spans="2:4" ht="12.75" customHeight="1">
      <c r="B27" s="28"/>
    </row>
    <row r="28" spans="2:4" ht="12.75" customHeight="1">
      <c r="B28" s="28"/>
    </row>
    <row r="29" spans="2:4" ht="12.75" customHeight="1">
      <c r="D29" s="28"/>
    </row>
  </sheetData>
  <mergeCells count="4">
    <mergeCell ref="C5:E5"/>
    <mergeCell ref="A7:B7"/>
    <mergeCell ref="A5:A6"/>
    <mergeCell ref="B5:B6"/>
  </mergeCells>
  <phoneticPr fontId="27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3"/>
  <sheetViews>
    <sheetView showGridLines="0" showZeros="0" workbookViewId="0">
      <selection activeCell="A7" sqref="A7"/>
    </sheetView>
  </sheetViews>
  <sheetFormatPr defaultColWidth="6.875" defaultRowHeight="20.100000000000001" customHeight="1"/>
  <cols>
    <col min="1" max="4" width="34.5" style="24" customWidth="1"/>
    <col min="5" max="159" width="6.75" style="24" customWidth="1"/>
    <col min="160" max="256" width="6.875" style="24"/>
    <col min="257" max="260" width="34.5" style="24" customWidth="1"/>
    <col min="261" max="415" width="6.75" style="24" customWidth="1"/>
    <col min="416" max="512" width="6.875" style="24"/>
    <col min="513" max="516" width="34.5" style="24" customWidth="1"/>
    <col min="517" max="671" width="6.75" style="24" customWidth="1"/>
    <col min="672" max="768" width="6.875" style="24"/>
    <col min="769" max="772" width="34.5" style="24" customWidth="1"/>
    <col min="773" max="927" width="6.75" style="24" customWidth="1"/>
    <col min="928" max="1024" width="6.875" style="24"/>
    <col min="1025" max="1028" width="34.5" style="24" customWidth="1"/>
    <col min="1029" max="1183" width="6.75" style="24" customWidth="1"/>
    <col min="1184" max="1280" width="6.875" style="24"/>
    <col min="1281" max="1284" width="34.5" style="24" customWidth="1"/>
    <col min="1285" max="1439" width="6.75" style="24" customWidth="1"/>
    <col min="1440" max="1536" width="6.875" style="24"/>
    <col min="1537" max="1540" width="34.5" style="24" customWidth="1"/>
    <col min="1541" max="1695" width="6.75" style="24" customWidth="1"/>
    <col min="1696" max="1792" width="6.875" style="24"/>
    <col min="1793" max="1796" width="34.5" style="24" customWidth="1"/>
    <col min="1797" max="1951" width="6.75" style="24" customWidth="1"/>
    <col min="1952" max="2048" width="6.875" style="24"/>
    <col min="2049" max="2052" width="34.5" style="24" customWidth="1"/>
    <col min="2053" max="2207" width="6.75" style="24" customWidth="1"/>
    <col min="2208" max="2304" width="6.875" style="24"/>
    <col min="2305" max="2308" width="34.5" style="24" customWidth="1"/>
    <col min="2309" max="2463" width="6.75" style="24" customWidth="1"/>
    <col min="2464" max="2560" width="6.875" style="24"/>
    <col min="2561" max="2564" width="34.5" style="24" customWidth="1"/>
    <col min="2565" max="2719" width="6.75" style="24" customWidth="1"/>
    <col min="2720" max="2816" width="6.875" style="24"/>
    <col min="2817" max="2820" width="34.5" style="24" customWidth="1"/>
    <col min="2821" max="2975" width="6.75" style="24" customWidth="1"/>
    <col min="2976" max="3072" width="6.875" style="24"/>
    <col min="3073" max="3076" width="34.5" style="24" customWidth="1"/>
    <col min="3077" max="3231" width="6.75" style="24" customWidth="1"/>
    <col min="3232" max="3328" width="6.875" style="24"/>
    <col min="3329" max="3332" width="34.5" style="24" customWidth="1"/>
    <col min="3333" max="3487" width="6.75" style="24" customWidth="1"/>
    <col min="3488" max="3584" width="6.875" style="24"/>
    <col min="3585" max="3588" width="34.5" style="24" customWidth="1"/>
    <col min="3589" max="3743" width="6.75" style="24" customWidth="1"/>
    <col min="3744" max="3840" width="6.875" style="24"/>
    <col min="3841" max="3844" width="34.5" style="24" customWidth="1"/>
    <col min="3845" max="3999" width="6.75" style="24" customWidth="1"/>
    <col min="4000" max="4096" width="6.875" style="24"/>
    <col min="4097" max="4100" width="34.5" style="24" customWidth="1"/>
    <col min="4101" max="4255" width="6.75" style="24" customWidth="1"/>
    <col min="4256" max="4352" width="6.875" style="24"/>
    <col min="4353" max="4356" width="34.5" style="24" customWidth="1"/>
    <col min="4357" max="4511" width="6.75" style="24" customWidth="1"/>
    <col min="4512" max="4608" width="6.875" style="24"/>
    <col min="4609" max="4612" width="34.5" style="24" customWidth="1"/>
    <col min="4613" max="4767" width="6.75" style="24" customWidth="1"/>
    <col min="4768" max="4864" width="6.875" style="24"/>
    <col min="4865" max="4868" width="34.5" style="24" customWidth="1"/>
    <col min="4869" max="5023" width="6.75" style="24" customWidth="1"/>
    <col min="5024" max="5120" width="6.875" style="24"/>
    <col min="5121" max="5124" width="34.5" style="24" customWidth="1"/>
    <col min="5125" max="5279" width="6.75" style="24" customWidth="1"/>
    <col min="5280" max="5376" width="6.875" style="24"/>
    <col min="5377" max="5380" width="34.5" style="24" customWidth="1"/>
    <col min="5381" max="5535" width="6.75" style="24" customWidth="1"/>
    <col min="5536" max="5632" width="6.875" style="24"/>
    <col min="5633" max="5636" width="34.5" style="24" customWidth="1"/>
    <col min="5637" max="5791" width="6.75" style="24" customWidth="1"/>
    <col min="5792" max="5888" width="6.875" style="24"/>
    <col min="5889" max="5892" width="34.5" style="24" customWidth="1"/>
    <col min="5893" max="6047" width="6.75" style="24" customWidth="1"/>
    <col min="6048" max="6144" width="6.875" style="24"/>
    <col min="6145" max="6148" width="34.5" style="24" customWidth="1"/>
    <col min="6149" max="6303" width="6.75" style="24" customWidth="1"/>
    <col min="6304" max="6400" width="6.875" style="24"/>
    <col min="6401" max="6404" width="34.5" style="24" customWidth="1"/>
    <col min="6405" max="6559" width="6.75" style="24" customWidth="1"/>
    <col min="6560" max="6656" width="6.875" style="24"/>
    <col min="6657" max="6660" width="34.5" style="24" customWidth="1"/>
    <col min="6661" max="6815" width="6.75" style="24" customWidth="1"/>
    <col min="6816" max="6912" width="6.875" style="24"/>
    <col min="6913" max="6916" width="34.5" style="24" customWidth="1"/>
    <col min="6917" max="7071" width="6.75" style="24" customWidth="1"/>
    <col min="7072" max="7168" width="6.875" style="24"/>
    <col min="7169" max="7172" width="34.5" style="24" customWidth="1"/>
    <col min="7173" max="7327" width="6.75" style="24" customWidth="1"/>
    <col min="7328" max="7424" width="6.875" style="24"/>
    <col min="7425" max="7428" width="34.5" style="24" customWidth="1"/>
    <col min="7429" max="7583" width="6.75" style="24" customWidth="1"/>
    <col min="7584" max="7680" width="6.875" style="24"/>
    <col min="7681" max="7684" width="34.5" style="24" customWidth="1"/>
    <col min="7685" max="7839" width="6.75" style="24" customWidth="1"/>
    <col min="7840" max="7936" width="6.875" style="24"/>
    <col min="7937" max="7940" width="34.5" style="24" customWidth="1"/>
    <col min="7941" max="8095" width="6.75" style="24" customWidth="1"/>
    <col min="8096" max="8192" width="6.875" style="24"/>
    <col min="8193" max="8196" width="34.5" style="24" customWidth="1"/>
    <col min="8197" max="8351" width="6.75" style="24" customWidth="1"/>
    <col min="8352" max="8448" width="6.875" style="24"/>
    <col min="8449" max="8452" width="34.5" style="24" customWidth="1"/>
    <col min="8453" max="8607" width="6.75" style="24" customWidth="1"/>
    <col min="8608" max="8704" width="6.875" style="24"/>
    <col min="8705" max="8708" width="34.5" style="24" customWidth="1"/>
    <col min="8709" max="8863" width="6.75" style="24" customWidth="1"/>
    <col min="8864" max="8960" width="6.875" style="24"/>
    <col min="8961" max="8964" width="34.5" style="24" customWidth="1"/>
    <col min="8965" max="9119" width="6.75" style="24" customWidth="1"/>
    <col min="9120" max="9216" width="6.875" style="24"/>
    <col min="9217" max="9220" width="34.5" style="24" customWidth="1"/>
    <col min="9221" max="9375" width="6.75" style="24" customWidth="1"/>
    <col min="9376" max="9472" width="6.875" style="24"/>
    <col min="9473" max="9476" width="34.5" style="24" customWidth="1"/>
    <col min="9477" max="9631" width="6.75" style="24" customWidth="1"/>
    <col min="9632" max="9728" width="6.875" style="24"/>
    <col min="9729" max="9732" width="34.5" style="24" customWidth="1"/>
    <col min="9733" max="9887" width="6.75" style="24" customWidth="1"/>
    <col min="9888" max="9984" width="6.875" style="24"/>
    <col min="9985" max="9988" width="34.5" style="24" customWidth="1"/>
    <col min="9989" max="10143" width="6.75" style="24" customWidth="1"/>
    <col min="10144" max="10240" width="6.875" style="24"/>
    <col min="10241" max="10244" width="34.5" style="24" customWidth="1"/>
    <col min="10245" max="10399" width="6.75" style="24" customWidth="1"/>
    <col min="10400" max="10496" width="6.875" style="24"/>
    <col min="10497" max="10500" width="34.5" style="24" customWidth="1"/>
    <col min="10501" max="10655" width="6.75" style="24" customWidth="1"/>
    <col min="10656" max="10752" width="6.875" style="24"/>
    <col min="10753" max="10756" width="34.5" style="24" customWidth="1"/>
    <col min="10757" max="10911" width="6.75" style="24" customWidth="1"/>
    <col min="10912" max="11008" width="6.875" style="24"/>
    <col min="11009" max="11012" width="34.5" style="24" customWidth="1"/>
    <col min="11013" max="11167" width="6.75" style="24" customWidth="1"/>
    <col min="11168" max="11264" width="6.875" style="24"/>
    <col min="11265" max="11268" width="34.5" style="24" customWidth="1"/>
    <col min="11269" max="11423" width="6.75" style="24" customWidth="1"/>
    <col min="11424" max="11520" width="6.875" style="24"/>
    <col min="11521" max="11524" width="34.5" style="24" customWidth="1"/>
    <col min="11525" max="11679" width="6.75" style="24" customWidth="1"/>
    <col min="11680" max="11776" width="6.875" style="24"/>
    <col min="11777" max="11780" width="34.5" style="24" customWidth="1"/>
    <col min="11781" max="11935" width="6.75" style="24" customWidth="1"/>
    <col min="11936" max="12032" width="6.875" style="24"/>
    <col min="12033" max="12036" width="34.5" style="24" customWidth="1"/>
    <col min="12037" max="12191" width="6.75" style="24" customWidth="1"/>
    <col min="12192" max="12288" width="6.875" style="24"/>
    <col min="12289" max="12292" width="34.5" style="24" customWidth="1"/>
    <col min="12293" max="12447" width="6.75" style="24" customWidth="1"/>
    <col min="12448" max="12544" width="6.875" style="24"/>
    <col min="12545" max="12548" width="34.5" style="24" customWidth="1"/>
    <col min="12549" max="12703" width="6.75" style="24" customWidth="1"/>
    <col min="12704" max="12800" width="6.875" style="24"/>
    <col min="12801" max="12804" width="34.5" style="24" customWidth="1"/>
    <col min="12805" max="12959" width="6.75" style="24" customWidth="1"/>
    <col min="12960" max="13056" width="6.875" style="24"/>
    <col min="13057" max="13060" width="34.5" style="24" customWidth="1"/>
    <col min="13061" max="13215" width="6.75" style="24" customWidth="1"/>
    <col min="13216" max="13312" width="6.875" style="24"/>
    <col min="13313" max="13316" width="34.5" style="24" customWidth="1"/>
    <col min="13317" max="13471" width="6.75" style="24" customWidth="1"/>
    <col min="13472" max="13568" width="6.875" style="24"/>
    <col min="13569" max="13572" width="34.5" style="24" customWidth="1"/>
    <col min="13573" max="13727" width="6.75" style="24" customWidth="1"/>
    <col min="13728" max="13824" width="6.875" style="24"/>
    <col min="13825" max="13828" width="34.5" style="24" customWidth="1"/>
    <col min="13829" max="13983" width="6.75" style="24" customWidth="1"/>
    <col min="13984" max="14080" width="6.875" style="24"/>
    <col min="14081" max="14084" width="34.5" style="24" customWidth="1"/>
    <col min="14085" max="14239" width="6.75" style="24" customWidth="1"/>
    <col min="14240" max="14336" width="6.875" style="24"/>
    <col min="14337" max="14340" width="34.5" style="24" customWidth="1"/>
    <col min="14341" max="14495" width="6.75" style="24" customWidth="1"/>
    <col min="14496" max="14592" width="6.875" style="24"/>
    <col min="14593" max="14596" width="34.5" style="24" customWidth="1"/>
    <col min="14597" max="14751" width="6.75" style="24" customWidth="1"/>
    <col min="14752" max="14848" width="6.875" style="24"/>
    <col min="14849" max="14852" width="34.5" style="24" customWidth="1"/>
    <col min="14853" max="15007" width="6.75" style="24" customWidth="1"/>
    <col min="15008" max="15104" width="6.875" style="24"/>
    <col min="15105" max="15108" width="34.5" style="24" customWidth="1"/>
    <col min="15109" max="15263" width="6.75" style="24" customWidth="1"/>
    <col min="15264" max="15360" width="6.875" style="24"/>
    <col min="15361" max="15364" width="34.5" style="24" customWidth="1"/>
    <col min="15365" max="15519" width="6.75" style="24" customWidth="1"/>
    <col min="15520" max="15616" width="6.875" style="24"/>
    <col min="15617" max="15620" width="34.5" style="24" customWidth="1"/>
    <col min="15621" max="15775" width="6.75" style="24" customWidth="1"/>
    <col min="15776" max="15872" width="6.875" style="24"/>
    <col min="15873" max="15876" width="34.5" style="24" customWidth="1"/>
    <col min="15877" max="16031" width="6.75" style="24" customWidth="1"/>
    <col min="16032" max="16128" width="6.875" style="24"/>
    <col min="16129" max="16132" width="34.5" style="24" customWidth="1"/>
    <col min="16133" max="16287" width="6.75" style="24" customWidth="1"/>
    <col min="16288" max="16384" width="6.875" style="24"/>
  </cols>
  <sheetData>
    <row r="1" spans="1:251" ht="20.100000000000001" customHeight="1">
      <c r="A1" s="27" t="s">
        <v>446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65" t="s">
        <v>447</v>
      </c>
      <c r="B2" s="66"/>
      <c r="C2" s="67"/>
      <c r="D2" s="6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66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20.100000000000001" customHeight="1">
      <c r="A4" s="68"/>
      <c r="B4" s="35"/>
      <c r="C4" s="34"/>
      <c r="D4" s="69" t="s">
        <v>313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196" t="s">
        <v>314</v>
      </c>
      <c r="B5" s="196"/>
      <c r="C5" s="196" t="s">
        <v>315</v>
      </c>
      <c r="D5" s="19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70" t="s">
        <v>316</v>
      </c>
      <c r="B6" s="71" t="s">
        <v>317</v>
      </c>
      <c r="C6" s="70" t="s">
        <v>316</v>
      </c>
      <c r="D6" s="70" t="s">
        <v>317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20.100000000000001" customHeight="1">
      <c r="A7" s="72" t="s">
        <v>531</v>
      </c>
      <c r="B7" s="73">
        <f>'1 财政拨款收支总表'!B8</f>
        <v>17087.71</v>
      </c>
      <c r="C7" s="74" t="s">
        <v>325</v>
      </c>
      <c r="D7" s="75">
        <v>177.1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20.100000000000001" customHeight="1">
      <c r="A8" s="76" t="s">
        <v>530</v>
      </c>
      <c r="B8" s="77">
        <f>'1 财政拨款收支总表'!B9</f>
        <v>967</v>
      </c>
      <c r="C8" s="74" t="s">
        <v>327</v>
      </c>
      <c r="D8" s="78">
        <v>20.56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20.100000000000001" customHeight="1">
      <c r="A9" s="79" t="s">
        <v>449</v>
      </c>
      <c r="B9" s="73">
        <f>'1 财政拨款收支总表'!B10</f>
        <v>0</v>
      </c>
      <c r="C9" s="74" t="s">
        <v>332</v>
      </c>
      <c r="D9" s="80">
        <v>967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20.100000000000001" customHeight="1">
      <c r="A10" s="81" t="s">
        <v>450</v>
      </c>
      <c r="B10" s="82"/>
      <c r="C10" s="74" t="s">
        <v>329</v>
      </c>
      <c r="D10" s="75">
        <f>16870.7+985.35</f>
        <v>17856.05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20.100000000000001" customHeight="1">
      <c r="A11" s="81" t="s">
        <v>451</v>
      </c>
      <c r="B11" s="82"/>
      <c r="C11" s="74" t="s">
        <v>331</v>
      </c>
      <c r="D11" s="78">
        <v>19.350000000000001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20.100000000000001" customHeight="1">
      <c r="A12" s="81" t="s">
        <v>452</v>
      </c>
      <c r="B12" s="83"/>
      <c r="C12" s="84"/>
      <c r="D12" s="8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20.100000000000001" customHeight="1">
      <c r="A13" s="85" t="s">
        <v>453</v>
      </c>
      <c r="B13" s="86">
        <f>SUM(B7:B12)</f>
        <v>18054.71</v>
      </c>
      <c r="C13" s="87" t="s">
        <v>454</v>
      </c>
      <c r="D13" s="88">
        <f>SUM(D7:D12)</f>
        <v>19040.060000000001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20.100000000000001" customHeight="1">
      <c r="A14" s="81" t="s">
        <v>455</v>
      </c>
      <c r="B14" s="89"/>
      <c r="C14" s="90" t="s">
        <v>456</v>
      </c>
      <c r="D14" s="88">
        <f>B16-D13</f>
        <v>0</v>
      </c>
      <c r="E14" s="28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20.100000000000001" customHeight="1">
      <c r="A15" s="81" t="s">
        <v>457</v>
      </c>
      <c r="B15" s="83">
        <v>985.35</v>
      </c>
      <c r="C15" s="91"/>
      <c r="D15" s="92"/>
      <c r="E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20.100000000000001" customHeight="1">
      <c r="A16" s="93" t="s">
        <v>458</v>
      </c>
      <c r="B16" s="94">
        <f>SUM(B13:B15)</f>
        <v>19040.060000000001</v>
      </c>
      <c r="C16" s="95" t="s">
        <v>459</v>
      </c>
      <c r="D16" s="88">
        <f>SUM(D13:D14)</f>
        <v>19040.060000000001</v>
      </c>
      <c r="E16" s="28"/>
    </row>
    <row r="23" spans="3:3" ht="20.100000000000001" customHeight="1">
      <c r="C23" s="28"/>
    </row>
  </sheetData>
  <mergeCells count="2">
    <mergeCell ref="A5:B5"/>
    <mergeCell ref="C5:D5"/>
  </mergeCells>
  <phoneticPr fontId="27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showGridLines="0" showZeros="0" workbookViewId="0">
      <selection activeCell="F7" sqref="F7"/>
    </sheetView>
  </sheetViews>
  <sheetFormatPr defaultColWidth="6.875" defaultRowHeight="12.75" customHeight="1"/>
  <cols>
    <col min="1" max="1" width="9.125" style="26" customWidth="1"/>
    <col min="2" max="2" width="27.375" style="48" customWidth="1"/>
    <col min="3" max="3" width="14.875" style="26" customWidth="1"/>
    <col min="4" max="4" width="14.25" style="26" customWidth="1"/>
    <col min="5" max="5" width="13.5" style="26" customWidth="1"/>
    <col min="6" max="9" width="10.5" style="26" customWidth="1"/>
    <col min="10" max="10" width="10" style="26" customWidth="1"/>
    <col min="11" max="11" width="8.75" style="26" customWidth="1"/>
    <col min="12" max="12" width="10.125" style="26" customWidth="1"/>
    <col min="13" max="255" width="6.875" style="25"/>
    <col min="256" max="256" width="9.25" style="25" customWidth="1"/>
    <col min="257" max="257" width="44.625" style="25" customWidth="1"/>
    <col min="258" max="267" width="12.625" style="25" customWidth="1"/>
    <col min="268" max="511" width="6.875" style="25"/>
    <col min="512" max="512" width="9.25" style="25" customWidth="1"/>
    <col min="513" max="513" width="44.625" style="25" customWidth="1"/>
    <col min="514" max="523" width="12.625" style="25" customWidth="1"/>
    <col min="524" max="767" width="6.875" style="25"/>
    <col min="768" max="768" width="9.25" style="25" customWidth="1"/>
    <col min="769" max="769" width="44.625" style="25" customWidth="1"/>
    <col min="770" max="779" width="12.625" style="25" customWidth="1"/>
    <col min="780" max="1023" width="6.875" style="25"/>
    <col min="1024" max="1024" width="9.25" style="25" customWidth="1"/>
    <col min="1025" max="1025" width="44.625" style="25" customWidth="1"/>
    <col min="1026" max="1035" width="12.625" style="25" customWidth="1"/>
    <col min="1036" max="1279" width="6.875" style="25"/>
    <col min="1280" max="1280" width="9.25" style="25" customWidth="1"/>
    <col min="1281" max="1281" width="44.625" style="25" customWidth="1"/>
    <col min="1282" max="1291" width="12.625" style="25" customWidth="1"/>
    <col min="1292" max="1535" width="6.875" style="25"/>
    <col min="1536" max="1536" width="9.25" style="25" customWidth="1"/>
    <col min="1537" max="1537" width="44.625" style="25" customWidth="1"/>
    <col min="1538" max="1547" width="12.625" style="25" customWidth="1"/>
    <col min="1548" max="1791" width="6.875" style="25"/>
    <col min="1792" max="1792" width="9.25" style="25" customWidth="1"/>
    <col min="1793" max="1793" width="44.625" style="25" customWidth="1"/>
    <col min="1794" max="1803" width="12.625" style="25" customWidth="1"/>
    <col min="1804" max="2047" width="6.875" style="25"/>
    <col min="2048" max="2048" width="9.25" style="25" customWidth="1"/>
    <col min="2049" max="2049" width="44.625" style="25" customWidth="1"/>
    <col min="2050" max="2059" width="12.625" style="25" customWidth="1"/>
    <col min="2060" max="2303" width="6.875" style="25"/>
    <col min="2304" max="2304" width="9.25" style="25" customWidth="1"/>
    <col min="2305" max="2305" width="44.625" style="25" customWidth="1"/>
    <col min="2306" max="2315" width="12.625" style="25" customWidth="1"/>
    <col min="2316" max="2559" width="6.875" style="25"/>
    <col min="2560" max="2560" width="9.25" style="25" customWidth="1"/>
    <col min="2561" max="2561" width="44.625" style="25" customWidth="1"/>
    <col min="2562" max="2571" width="12.625" style="25" customWidth="1"/>
    <col min="2572" max="2815" width="6.875" style="25"/>
    <col min="2816" max="2816" width="9.25" style="25" customWidth="1"/>
    <col min="2817" max="2817" width="44.625" style="25" customWidth="1"/>
    <col min="2818" max="2827" width="12.625" style="25" customWidth="1"/>
    <col min="2828" max="3071" width="6.875" style="25"/>
    <col min="3072" max="3072" width="9.25" style="25" customWidth="1"/>
    <col min="3073" max="3073" width="44.625" style="25" customWidth="1"/>
    <col min="3074" max="3083" width="12.625" style="25" customWidth="1"/>
    <col min="3084" max="3327" width="6.875" style="25"/>
    <col min="3328" max="3328" width="9.25" style="25" customWidth="1"/>
    <col min="3329" max="3329" width="44.625" style="25" customWidth="1"/>
    <col min="3330" max="3339" width="12.625" style="25" customWidth="1"/>
    <col min="3340" max="3583" width="6.875" style="25"/>
    <col min="3584" max="3584" width="9.25" style="25" customWidth="1"/>
    <col min="3585" max="3585" width="44.625" style="25" customWidth="1"/>
    <col min="3586" max="3595" width="12.625" style="25" customWidth="1"/>
    <col min="3596" max="3839" width="6.875" style="25"/>
    <col min="3840" max="3840" width="9.25" style="25" customWidth="1"/>
    <col min="3841" max="3841" width="44.625" style="25" customWidth="1"/>
    <col min="3842" max="3851" width="12.625" style="25" customWidth="1"/>
    <col min="3852" max="4095" width="6.875" style="25"/>
    <col min="4096" max="4096" width="9.25" style="25" customWidth="1"/>
    <col min="4097" max="4097" width="44.625" style="25" customWidth="1"/>
    <col min="4098" max="4107" width="12.625" style="25" customWidth="1"/>
    <col min="4108" max="4351" width="6.875" style="25"/>
    <col min="4352" max="4352" width="9.25" style="25" customWidth="1"/>
    <col min="4353" max="4353" width="44.625" style="25" customWidth="1"/>
    <col min="4354" max="4363" width="12.625" style="25" customWidth="1"/>
    <col min="4364" max="4607" width="6.875" style="25"/>
    <col min="4608" max="4608" width="9.25" style="25" customWidth="1"/>
    <col min="4609" max="4609" width="44.625" style="25" customWidth="1"/>
    <col min="4610" max="4619" width="12.625" style="25" customWidth="1"/>
    <col min="4620" max="4863" width="6.875" style="25"/>
    <col min="4864" max="4864" width="9.25" style="25" customWidth="1"/>
    <col min="4865" max="4865" width="44.625" style="25" customWidth="1"/>
    <col min="4866" max="4875" width="12.625" style="25" customWidth="1"/>
    <col min="4876" max="5119" width="6.875" style="25"/>
    <col min="5120" max="5120" width="9.25" style="25" customWidth="1"/>
    <col min="5121" max="5121" width="44.625" style="25" customWidth="1"/>
    <col min="5122" max="5131" width="12.625" style="25" customWidth="1"/>
    <col min="5132" max="5375" width="6.875" style="25"/>
    <col min="5376" max="5376" width="9.25" style="25" customWidth="1"/>
    <col min="5377" max="5377" width="44.625" style="25" customWidth="1"/>
    <col min="5378" max="5387" width="12.625" style="25" customWidth="1"/>
    <col min="5388" max="5631" width="6.875" style="25"/>
    <col min="5632" max="5632" width="9.25" style="25" customWidth="1"/>
    <col min="5633" max="5633" width="44.625" style="25" customWidth="1"/>
    <col min="5634" max="5643" width="12.625" style="25" customWidth="1"/>
    <col min="5644" max="5887" width="6.875" style="25"/>
    <col min="5888" max="5888" width="9.25" style="25" customWidth="1"/>
    <col min="5889" max="5889" width="44.625" style="25" customWidth="1"/>
    <col min="5890" max="5899" width="12.625" style="25" customWidth="1"/>
    <col min="5900" max="6143" width="6.875" style="25"/>
    <col min="6144" max="6144" width="9.25" style="25" customWidth="1"/>
    <col min="6145" max="6145" width="44.625" style="25" customWidth="1"/>
    <col min="6146" max="6155" width="12.625" style="25" customWidth="1"/>
    <col min="6156" max="6399" width="6.875" style="25"/>
    <col min="6400" max="6400" width="9.25" style="25" customWidth="1"/>
    <col min="6401" max="6401" width="44.625" style="25" customWidth="1"/>
    <col min="6402" max="6411" width="12.625" style="25" customWidth="1"/>
    <col min="6412" max="6655" width="6.875" style="25"/>
    <col min="6656" max="6656" width="9.25" style="25" customWidth="1"/>
    <col min="6657" max="6657" width="44.625" style="25" customWidth="1"/>
    <col min="6658" max="6667" width="12.625" style="25" customWidth="1"/>
    <col min="6668" max="6911" width="6.875" style="25"/>
    <col min="6912" max="6912" width="9.25" style="25" customWidth="1"/>
    <col min="6913" max="6913" width="44.625" style="25" customWidth="1"/>
    <col min="6914" max="6923" width="12.625" style="25" customWidth="1"/>
    <col min="6924" max="7167" width="6.875" style="25"/>
    <col min="7168" max="7168" width="9.25" style="25" customWidth="1"/>
    <col min="7169" max="7169" width="44.625" style="25" customWidth="1"/>
    <col min="7170" max="7179" width="12.625" style="25" customWidth="1"/>
    <col min="7180" max="7423" width="6.875" style="25"/>
    <col min="7424" max="7424" width="9.25" style="25" customWidth="1"/>
    <col min="7425" max="7425" width="44.625" style="25" customWidth="1"/>
    <col min="7426" max="7435" width="12.625" style="25" customWidth="1"/>
    <col min="7436" max="7679" width="6.875" style="25"/>
    <col min="7680" max="7680" width="9.25" style="25" customWidth="1"/>
    <col min="7681" max="7681" width="44.625" style="25" customWidth="1"/>
    <col min="7682" max="7691" width="12.625" style="25" customWidth="1"/>
    <col min="7692" max="7935" width="6.875" style="25"/>
    <col min="7936" max="7936" width="9.25" style="25" customWidth="1"/>
    <col min="7937" max="7937" width="44.625" style="25" customWidth="1"/>
    <col min="7938" max="7947" width="12.625" style="25" customWidth="1"/>
    <col min="7948" max="8191" width="6.875" style="25"/>
    <col min="8192" max="8192" width="9.25" style="25" customWidth="1"/>
    <col min="8193" max="8193" width="44.625" style="25" customWidth="1"/>
    <col min="8194" max="8203" width="12.625" style="25" customWidth="1"/>
    <col min="8204" max="8447" width="6.875" style="25"/>
    <col min="8448" max="8448" width="9.25" style="25" customWidth="1"/>
    <col min="8449" max="8449" width="44.625" style="25" customWidth="1"/>
    <col min="8450" max="8459" width="12.625" style="25" customWidth="1"/>
    <col min="8460" max="8703" width="6.875" style="25"/>
    <col min="8704" max="8704" width="9.25" style="25" customWidth="1"/>
    <col min="8705" max="8705" width="44.625" style="25" customWidth="1"/>
    <col min="8706" max="8715" width="12.625" style="25" customWidth="1"/>
    <col min="8716" max="8959" width="6.875" style="25"/>
    <col min="8960" max="8960" width="9.25" style="25" customWidth="1"/>
    <col min="8961" max="8961" width="44.625" style="25" customWidth="1"/>
    <col min="8962" max="8971" width="12.625" style="25" customWidth="1"/>
    <col min="8972" max="9215" width="6.875" style="25"/>
    <col min="9216" max="9216" width="9.25" style="25" customWidth="1"/>
    <col min="9217" max="9217" width="44.625" style="25" customWidth="1"/>
    <col min="9218" max="9227" width="12.625" style="25" customWidth="1"/>
    <col min="9228" max="9471" width="6.875" style="25"/>
    <col min="9472" max="9472" width="9.25" style="25" customWidth="1"/>
    <col min="9473" max="9473" width="44.625" style="25" customWidth="1"/>
    <col min="9474" max="9483" width="12.625" style="25" customWidth="1"/>
    <col min="9484" max="9727" width="6.875" style="25"/>
    <col min="9728" max="9728" width="9.25" style="25" customWidth="1"/>
    <col min="9729" max="9729" width="44.625" style="25" customWidth="1"/>
    <col min="9730" max="9739" width="12.625" style="25" customWidth="1"/>
    <col min="9740" max="9983" width="6.875" style="25"/>
    <col min="9984" max="9984" width="9.25" style="25" customWidth="1"/>
    <col min="9985" max="9985" width="44.625" style="25" customWidth="1"/>
    <col min="9986" max="9995" width="12.625" style="25" customWidth="1"/>
    <col min="9996" max="10239" width="6.875" style="25"/>
    <col min="10240" max="10240" width="9.25" style="25" customWidth="1"/>
    <col min="10241" max="10241" width="44.625" style="25" customWidth="1"/>
    <col min="10242" max="10251" width="12.625" style="25" customWidth="1"/>
    <col min="10252" max="10495" width="6.875" style="25"/>
    <col min="10496" max="10496" width="9.25" style="25" customWidth="1"/>
    <col min="10497" max="10497" width="44.625" style="25" customWidth="1"/>
    <col min="10498" max="10507" width="12.625" style="25" customWidth="1"/>
    <col min="10508" max="10751" width="6.875" style="25"/>
    <col min="10752" max="10752" width="9.25" style="25" customWidth="1"/>
    <col min="10753" max="10753" width="44.625" style="25" customWidth="1"/>
    <col min="10754" max="10763" width="12.625" style="25" customWidth="1"/>
    <col min="10764" max="11007" width="6.875" style="25"/>
    <col min="11008" max="11008" width="9.25" style="25" customWidth="1"/>
    <col min="11009" max="11009" width="44.625" style="25" customWidth="1"/>
    <col min="11010" max="11019" width="12.625" style="25" customWidth="1"/>
    <col min="11020" max="11263" width="6.875" style="25"/>
    <col min="11264" max="11264" width="9.25" style="25" customWidth="1"/>
    <col min="11265" max="11265" width="44.625" style="25" customWidth="1"/>
    <col min="11266" max="11275" width="12.625" style="25" customWidth="1"/>
    <col min="11276" max="11519" width="6.875" style="25"/>
    <col min="11520" max="11520" width="9.25" style="25" customWidth="1"/>
    <col min="11521" max="11521" width="44.625" style="25" customWidth="1"/>
    <col min="11522" max="11531" width="12.625" style="25" customWidth="1"/>
    <col min="11532" max="11775" width="6.875" style="25"/>
    <col min="11776" max="11776" width="9.25" style="25" customWidth="1"/>
    <col min="11777" max="11777" width="44.625" style="25" customWidth="1"/>
    <col min="11778" max="11787" width="12.625" style="25" customWidth="1"/>
    <col min="11788" max="12031" width="6.875" style="25"/>
    <col min="12032" max="12032" width="9.25" style="25" customWidth="1"/>
    <col min="12033" max="12033" width="44.625" style="25" customWidth="1"/>
    <col min="12034" max="12043" width="12.625" style="25" customWidth="1"/>
    <col min="12044" max="12287" width="6.875" style="25"/>
    <col min="12288" max="12288" width="9.25" style="25" customWidth="1"/>
    <col min="12289" max="12289" width="44.625" style="25" customWidth="1"/>
    <col min="12290" max="12299" width="12.625" style="25" customWidth="1"/>
    <col min="12300" max="12543" width="6.875" style="25"/>
    <col min="12544" max="12544" width="9.25" style="25" customWidth="1"/>
    <col min="12545" max="12545" width="44.625" style="25" customWidth="1"/>
    <col min="12546" max="12555" width="12.625" style="25" customWidth="1"/>
    <col min="12556" max="12799" width="6.875" style="25"/>
    <col min="12800" max="12800" width="9.25" style="25" customWidth="1"/>
    <col min="12801" max="12801" width="44.625" style="25" customWidth="1"/>
    <col min="12802" max="12811" width="12.625" style="25" customWidth="1"/>
    <col min="12812" max="13055" width="6.875" style="25"/>
    <col min="13056" max="13056" width="9.25" style="25" customWidth="1"/>
    <col min="13057" max="13057" width="44.625" style="25" customWidth="1"/>
    <col min="13058" max="13067" width="12.625" style="25" customWidth="1"/>
    <col min="13068" max="13311" width="6.875" style="25"/>
    <col min="13312" max="13312" width="9.25" style="25" customWidth="1"/>
    <col min="13313" max="13313" width="44.625" style="25" customWidth="1"/>
    <col min="13314" max="13323" width="12.625" style="25" customWidth="1"/>
    <col min="13324" max="13567" width="6.875" style="25"/>
    <col min="13568" max="13568" width="9.25" style="25" customWidth="1"/>
    <col min="13569" max="13569" width="44.625" style="25" customWidth="1"/>
    <col min="13570" max="13579" width="12.625" style="25" customWidth="1"/>
    <col min="13580" max="13823" width="6.875" style="25"/>
    <col min="13824" max="13824" width="9.25" style="25" customWidth="1"/>
    <col min="13825" max="13825" width="44.625" style="25" customWidth="1"/>
    <col min="13826" max="13835" width="12.625" style="25" customWidth="1"/>
    <col min="13836" max="14079" width="6.875" style="25"/>
    <col min="14080" max="14080" width="9.25" style="25" customWidth="1"/>
    <col min="14081" max="14081" width="44.625" style="25" customWidth="1"/>
    <col min="14082" max="14091" width="12.625" style="25" customWidth="1"/>
    <col min="14092" max="14335" width="6.875" style="25"/>
    <col min="14336" max="14336" width="9.25" style="25" customWidth="1"/>
    <col min="14337" max="14337" width="44.625" style="25" customWidth="1"/>
    <col min="14338" max="14347" width="12.625" style="25" customWidth="1"/>
    <col min="14348" max="14591" width="6.875" style="25"/>
    <col min="14592" max="14592" width="9.25" style="25" customWidth="1"/>
    <col min="14593" max="14593" width="44.625" style="25" customWidth="1"/>
    <col min="14594" max="14603" width="12.625" style="25" customWidth="1"/>
    <col min="14604" max="14847" width="6.875" style="25"/>
    <col min="14848" max="14848" width="9.25" style="25" customWidth="1"/>
    <col min="14849" max="14849" width="44.625" style="25" customWidth="1"/>
    <col min="14850" max="14859" width="12.625" style="25" customWidth="1"/>
    <col min="14860" max="15103" width="6.875" style="25"/>
    <col min="15104" max="15104" width="9.25" style="25" customWidth="1"/>
    <col min="15105" max="15105" width="44.625" style="25" customWidth="1"/>
    <col min="15106" max="15115" width="12.625" style="25" customWidth="1"/>
    <col min="15116" max="15359" width="6.875" style="25"/>
    <col min="15360" max="15360" width="9.25" style="25" customWidth="1"/>
    <col min="15361" max="15361" width="44.625" style="25" customWidth="1"/>
    <col min="15362" max="15371" width="12.625" style="25" customWidth="1"/>
    <col min="15372" max="15615" width="6.875" style="25"/>
    <col min="15616" max="15616" width="9.25" style="25" customWidth="1"/>
    <col min="15617" max="15617" width="44.625" style="25" customWidth="1"/>
    <col min="15618" max="15627" width="12.625" style="25" customWidth="1"/>
    <col min="15628" max="15871" width="6.875" style="25"/>
    <col min="15872" max="15872" width="9.25" style="25" customWidth="1"/>
    <col min="15873" max="15873" width="44.625" style="25" customWidth="1"/>
    <col min="15874" max="15883" width="12.625" style="25" customWidth="1"/>
    <col min="15884" max="16127" width="6.875" style="25"/>
    <col min="16128" max="16128" width="9.25" style="25" customWidth="1"/>
    <col min="16129" max="16129" width="44.625" style="25" customWidth="1"/>
    <col min="16130" max="16139" width="12.625" style="25" customWidth="1"/>
    <col min="16140" max="16384" width="6.875" style="25"/>
  </cols>
  <sheetData>
    <row r="1" spans="1:16384" s="24" customFormat="1" ht="20.100000000000001" customHeight="1">
      <c r="A1" s="27" t="s">
        <v>460</v>
      </c>
      <c r="L1" s="60"/>
    </row>
    <row r="2" spans="1:16384" s="24" customFormat="1" ht="43.5" customHeight="1">
      <c r="A2" s="49" t="s">
        <v>461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6384" ht="20.100000000000001" customHeight="1">
      <c r="A3" s="51"/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384" ht="20.100000000000001" customHeight="1">
      <c r="A4" s="53"/>
      <c r="B4" s="54"/>
      <c r="C4" s="53"/>
      <c r="D4" s="53"/>
      <c r="E4" s="53"/>
      <c r="F4" s="53"/>
      <c r="G4" s="53"/>
      <c r="H4" s="53"/>
      <c r="I4" s="53"/>
      <c r="J4" s="53"/>
      <c r="K4" s="53"/>
      <c r="L4" s="61" t="s">
        <v>313</v>
      </c>
    </row>
    <row r="5" spans="1:16384" ht="24" customHeight="1">
      <c r="A5" s="196" t="s">
        <v>462</v>
      </c>
      <c r="B5" s="196"/>
      <c r="C5" s="208" t="s">
        <v>318</v>
      </c>
      <c r="D5" s="203" t="s">
        <v>457</v>
      </c>
      <c r="E5" s="203" t="s">
        <v>463</v>
      </c>
      <c r="F5" s="203" t="s">
        <v>448</v>
      </c>
      <c r="G5" s="203" t="s">
        <v>449</v>
      </c>
      <c r="H5" s="207" t="s">
        <v>450</v>
      </c>
      <c r="I5" s="208"/>
      <c r="J5" s="203" t="s">
        <v>451</v>
      </c>
      <c r="K5" s="203" t="s">
        <v>452</v>
      </c>
      <c r="L5" s="206" t="s">
        <v>455</v>
      </c>
    </row>
    <row r="6" spans="1:16384" ht="37.5" customHeight="1">
      <c r="A6" s="56" t="s">
        <v>340</v>
      </c>
      <c r="B6" s="57" t="s">
        <v>341</v>
      </c>
      <c r="C6" s="201"/>
      <c r="D6" s="201"/>
      <c r="E6" s="201"/>
      <c r="F6" s="201"/>
      <c r="G6" s="201"/>
      <c r="H6" s="18" t="s">
        <v>464</v>
      </c>
      <c r="I6" s="18" t="s">
        <v>465</v>
      </c>
      <c r="J6" s="201"/>
      <c r="K6" s="201"/>
      <c r="L6" s="201"/>
    </row>
    <row r="7" spans="1:16384" s="47" customFormat="1" ht="18" customHeight="1">
      <c r="A7" s="37"/>
      <c r="B7" s="58" t="s">
        <v>318</v>
      </c>
      <c r="C7" s="59">
        <f>SUM(C8,C15,C18,C21,C33)</f>
        <v>19040.060000000001</v>
      </c>
      <c r="D7" s="59">
        <f>SUM(D8,D15,D18,D21,D33)</f>
        <v>985.35</v>
      </c>
      <c r="E7" s="59">
        <f t="shared" ref="E7:L7" si="0">SUM(E8,E15,E18,E21,E33)</f>
        <v>17087.71</v>
      </c>
      <c r="F7" s="193">
        <f t="shared" si="0"/>
        <v>967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  <c r="XFB7" s="25"/>
      <c r="XFC7" s="25"/>
      <c r="XFD7" s="25"/>
    </row>
    <row r="8" spans="1:16384" s="47" customFormat="1" ht="18" customHeight="1">
      <c r="A8" s="41">
        <v>208</v>
      </c>
      <c r="B8" s="45" t="s">
        <v>345</v>
      </c>
      <c r="C8" s="43">
        <f t="shared" ref="C8:C17" si="1">SUM(D8:L8)</f>
        <v>177.1</v>
      </c>
      <c r="D8" s="43">
        <f>SUM(D9,D13)</f>
        <v>0</v>
      </c>
      <c r="E8" s="43">
        <f>SUM(E9,E13)</f>
        <v>177.1</v>
      </c>
      <c r="F8" s="43">
        <f t="shared" ref="F8:L8" si="2">SUM(F9,F13)</f>
        <v>0</v>
      </c>
      <c r="G8" s="43">
        <f t="shared" si="2"/>
        <v>0</v>
      </c>
      <c r="H8" s="43">
        <f t="shared" si="2"/>
        <v>0</v>
      </c>
      <c r="I8" s="43">
        <f t="shared" si="2"/>
        <v>0</v>
      </c>
      <c r="J8" s="43">
        <f t="shared" si="2"/>
        <v>0</v>
      </c>
      <c r="K8" s="43">
        <f t="shared" si="2"/>
        <v>0</v>
      </c>
      <c r="L8" s="43">
        <f t="shared" si="2"/>
        <v>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  <c r="XFC8" s="25"/>
      <c r="XFD8" s="25"/>
    </row>
    <row r="9" spans="1:16384" s="47" customFormat="1" ht="18" customHeight="1">
      <c r="A9" s="41">
        <v>20805</v>
      </c>
      <c r="B9" s="45" t="s">
        <v>346</v>
      </c>
      <c r="C9" s="43">
        <f t="shared" si="1"/>
        <v>163.81</v>
      </c>
      <c r="D9" s="43">
        <f t="shared" ref="D9:L9" si="3">SUM(D10:D12)</f>
        <v>0</v>
      </c>
      <c r="E9" s="43">
        <f t="shared" si="3"/>
        <v>163.81</v>
      </c>
      <c r="F9" s="43">
        <f t="shared" si="3"/>
        <v>0</v>
      </c>
      <c r="G9" s="43">
        <f t="shared" si="3"/>
        <v>0</v>
      </c>
      <c r="H9" s="43">
        <f t="shared" si="3"/>
        <v>0</v>
      </c>
      <c r="I9" s="43">
        <f t="shared" si="3"/>
        <v>0</v>
      </c>
      <c r="J9" s="43">
        <f t="shared" si="3"/>
        <v>0</v>
      </c>
      <c r="K9" s="43">
        <f t="shared" si="3"/>
        <v>0</v>
      </c>
      <c r="L9" s="43">
        <f t="shared" si="3"/>
        <v>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  <c r="XEZ9" s="25"/>
      <c r="XFA9" s="25"/>
      <c r="XFB9" s="25"/>
      <c r="XFC9" s="25"/>
      <c r="XFD9" s="25"/>
    </row>
    <row r="10" spans="1:16384" s="47" customFormat="1" ht="18" customHeight="1">
      <c r="A10" s="41">
        <v>2080501</v>
      </c>
      <c r="B10" s="45" t="s">
        <v>466</v>
      </c>
      <c r="C10" s="43">
        <f t="shared" si="1"/>
        <v>28.78</v>
      </c>
      <c r="D10" s="46"/>
      <c r="E10" s="46">
        <v>28.78</v>
      </c>
      <c r="F10" s="46"/>
      <c r="G10" s="46"/>
      <c r="H10" s="46"/>
      <c r="I10" s="46"/>
      <c r="J10" s="46"/>
      <c r="K10" s="46"/>
      <c r="L10" s="4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  <c r="XFD10" s="25"/>
    </row>
    <row r="11" spans="1:16384" s="47" customFormat="1" ht="18" customHeight="1">
      <c r="A11" s="41">
        <v>2080505</v>
      </c>
      <c r="B11" s="45" t="s">
        <v>348</v>
      </c>
      <c r="C11" s="43">
        <f t="shared" si="1"/>
        <v>25.76</v>
      </c>
      <c r="D11" s="46"/>
      <c r="E11" s="46">
        <v>25.76</v>
      </c>
      <c r="F11" s="46"/>
      <c r="G11" s="46"/>
      <c r="H11" s="46"/>
      <c r="I11" s="46"/>
      <c r="J11" s="46"/>
      <c r="K11" s="46"/>
      <c r="L11" s="4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  <c r="XEY11" s="25"/>
      <c r="XEZ11" s="25"/>
      <c r="XFA11" s="25"/>
      <c r="XFB11" s="25"/>
      <c r="XFC11" s="25"/>
      <c r="XFD11" s="25"/>
    </row>
    <row r="12" spans="1:16384" s="47" customFormat="1" ht="18" customHeight="1">
      <c r="A12" s="41">
        <v>2080506</v>
      </c>
      <c r="B12" s="45" t="s">
        <v>349</v>
      </c>
      <c r="C12" s="43">
        <f t="shared" si="1"/>
        <v>109.27</v>
      </c>
      <c r="D12" s="46"/>
      <c r="E12" s="46">
        <v>109.27</v>
      </c>
      <c r="F12" s="46"/>
      <c r="G12" s="46"/>
      <c r="H12" s="46"/>
      <c r="I12" s="46"/>
      <c r="J12" s="46"/>
      <c r="K12" s="46"/>
      <c r="L12" s="4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  <c r="XEZ12" s="25"/>
      <c r="XFA12" s="25"/>
      <c r="XFB12" s="25"/>
      <c r="XFC12" s="25"/>
      <c r="XFD12" s="25"/>
    </row>
    <row r="13" spans="1:16384" s="47" customFormat="1" ht="18" customHeight="1">
      <c r="A13" s="41">
        <v>20899</v>
      </c>
      <c r="B13" s="45" t="s">
        <v>350</v>
      </c>
      <c r="C13" s="43">
        <f t="shared" si="1"/>
        <v>13.29</v>
      </c>
      <c r="D13" s="43">
        <f t="shared" ref="D13:L13" si="4">SUM(D14)</f>
        <v>0</v>
      </c>
      <c r="E13" s="43">
        <f t="shared" si="4"/>
        <v>13.29</v>
      </c>
      <c r="F13" s="43">
        <f t="shared" si="4"/>
        <v>0</v>
      </c>
      <c r="G13" s="43">
        <f t="shared" si="4"/>
        <v>0</v>
      </c>
      <c r="H13" s="43">
        <f t="shared" si="4"/>
        <v>0</v>
      </c>
      <c r="I13" s="43">
        <f t="shared" si="4"/>
        <v>0</v>
      </c>
      <c r="J13" s="43">
        <f t="shared" si="4"/>
        <v>0</v>
      </c>
      <c r="K13" s="43">
        <f t="shared" si="4"/>
        <v>0</v>
      </c>
      <c r="L13" s="43">
        <f t="shared" si="4"/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  <c r="XEY13" s="25"/>
      <c r="XEZ13" s="25"/>
      <c r="XFA13" s="25"/>
      <c r="XFB13" s="25"/>
      <c r="XFC13" s="25"/>
      <c r="XFD13" s="25"/>
    </row>
    <row r="14" spans="1:16384" ht="18" customHeight="1">
      <c r="A14" s="41">
        <v>2089999</v>
      </c>
      <c r="B14" s="45" t="s">
        <v>351</v>
      </c>
      <c r="C14" s="43">
        <f t="shared" si="1"/>
        <v>13.29</v>
      </c>
      <c r="D14" s="46"/>
      <c r="E14" s="46">
        <v>13.29</v>
      </c>
      <c r="F14" s="46"/>
      <c r="G14" s="46"/>
      <c r="H14" s="46"/>
      <c r="I14" s="46"/>
      <c r="J14" s="46"/>
      <c r="K14" s="46"/>
      <c r="L14" s="46"/>
    </row>
    <row r="15" spans="1:16384" ht="18" customHeight="1">
      <c r="A15" s="41">
        <v>210</v>
      </c>
      <c r="B15" s="45" t="s">
        <v>352</v>
      </c>
      <c r="C15" s="43">
        <f t="shared" si="1"/>
        <v>20.56</v>
      </c>
      <c r="D15" s="43">
        <f t="shared" ref="D15:L15" si="5">SUM(D16)</f>
        <v>0</v>
      </c>
      <c r="E15" s="43">
        <f t="shared" si="5"/>
        <v>20.56</v>
      </c>
      <c r="F15" s="43">
        <f t="shared" si="5"/>
        <v>0</v>
      </c>
      <c r="G15" s="43">
        <f t="shared" si="5"/>
        <v>0</v>
      </c>
      <c r="H15" s="43">
        <f t="shared" si="5"/>
        <v>0</v>
      </c>
      <c r="I15" s="43">
        <f t="shared" si="5"/>
        <v>0</v>
      </c>
      <c r="J15" s="43">
        <f t="shared" si="5"/>
        <v>0</v>
      </c>
      <c r="K15" s="43">
        <f t="shared" si="5"/>
        <v>0</v>
      </c>
      <c r="L15" s="43">
        <f t="shared" si="5"/>
        <v>0</v>
      </c>
    </row>
    <row r="16" spans="1:16384" ht="18" customHeight="1">
      <c r="A16" s="41">
        <v>21011</v>
      </c>
      <c r="B16" s="45" t="s">
        <v>353</v>
      </c>
      <c r="C16" s="43">
        <f t="shared" si="1"/>
        <v>20.56</v>
      </c>
      <c r="D16" s="43">
        <f t="shared" ref="D16:L16" si="6">SUM(D17:D17)</f>
        <v>0</v>
      </c>
      <c r="E16" s="43">
        <f t="shared" si="6"/>
        <v>20.56</v>
      </c>
      <c r="F16" s="43">
        <f t="shared" si="6"/>
        <v>0</v>
      </c>
      <c r="G16" s="43">
        <f t="shared" si="6"/>
        <v>0</v>
      </c>
      <c r="H16" s="43">
        <f t="shared" si="6"/>
        <v>0</v>
      </c>
      <c r="I16" s="43">
        <f t="shared" si="6"/>
        <v>0</v>
      </c>
      <c r="J16" s="43">
        <f t="shared" si="6"/>
        <v>0</v>
      </c>
      <c r="K16" s="43">
        <f t="shared" si="6"/>
        <v>0</v>
      </c>
      <c r="L16" s="43">
        <f t="shared" si="6"/>
        <v>0</v>
      </c>
    </row>
    <row r="17" spans="1:12" ht="18" customHeight="1">
      <c r="A17" s="41">
        <v>2101101</v>
      </c>
      <c r="B17" s="45" t="s">
        <v>354</v>
      </c>
      <c r="C17" s="43">
        <f t="shared" si="1"/>
        <v>20.56</v>
      </c>
      <c r="D17" s="46"/>
      <c r="E17" s="46">
        <v>20.56</v>
      </c>
      <c r="F17" s="46"/>
      <c r="G17" s="46"/>
      <c r="H17" s="46"/>
      <c r="I17" s="46"/>
      <c r="J17" s="46"/>
      <c r="K17" s="46"/>
      <c r="L17" s="46"/>
    </row>
    <row r="18" spans="1:12" ht="18" customHeight="1">
      <c r="A18" s="41">
        <v>212</v>
      </c>
      <c r="B18" s="45" t="s">
        <v>441</v>
      </c>
      <c r="C18" s="43">
        <f t="shared" ref="C18:C27" si="7">SUM(D18:L18)</f>
        <v>967</v>
      </c>
      <c r="D18" s="43">
        <f t="shared" ref="D18:L18" si="8">D19</f>
        <v>0</v>
      </c>
      <c r="E18" s="43">
        <f t="shared" si="8"/>
        <v>0</v>
      </c>
      <c r="F18" s="43">
        <f t="shared" si="8"/>
        <v>967</v>
      </c>
      <c r="G18" s="43">
        <f t="shared" si="8"/>
        <v>0</v>
      </c>
      <c r="H18" s="43">
        <f t="shared" si="8"/>
        <v>0</v>
      </c>
      <c r="I18" s="43">
        <f t="shared" si="8"/>
        <v>0</v>
      </c>
      <c r="J18" s="43">
        <f t="shared" si="8"/>
        <v>0</v>
      </c>
      <c r="K18" s="43">
        <f t="shared" si="8"/>
        <v>0</v>
      </c>
      <c r="L18" s="43">
        <f t="shared" si="8"/>
        <v>0</v>
      </c>
    </row>
    <row r="19" spans="1:12" ht="18" customHeight="1">
      <c r="A19" s="41">
        <v>21208</v>
      </c>
      <c r="B19" s="45" t="s">
        <v>467</v>
      </c>
      <c r="C19" s="43">
        <f t="shared" si="7"/>
        <v>967</v>
      </c>
      <c r="D19" s="43">
        <f t="shared" ref="D19:L19" si="9">SUM(D20:D20)</f>
        <v>0</v>
      </c>
      <c r="E19" s="43">
        <f t="shared" si="9"/>
        <v>0</v>
      </c>
      <c r="F19" s="43">
        <f t="shared" si="9"/>
        <v>967</v>
      </c>
      <c r="G19" s="43">
        <f t="shared" si="9"/>
        <v>0</v>
      </c>
      <c r="H19" s="43">
        <f t="shared" si="9"/>
        <v>0</v>
      </c>
      <c r="I19" s="43">
        <f t="shared" si="9"/>
        <v>0</v>
      </c>
      <c r="J19" s="43">
        <f t="shared" si="9"/>
        <v>0</v>
      </c>
      <c r="K19" s="43">
        <f t="shared" si="9"/>
        <v>0</v>
      </c>
      <c r="L19" s="43">
        <f t="shared" si="9"/>
        <v>0</v>
      </c>
    </row>
    <row r="20" spans="1:12" ht="18" customHeight="1">
      <c r="A20" s="41">
        <v>2120899</v>
      </c>
      <c r="B20" s="45" t="s">
        <v>468</v>
      </c>
      <c r="C20" s="43">
        <f t="shared" si="7"/>
        <v>967</v>
      </c>
      <c r="D20" s="46"/>
      <c r="E20" s="46"/>
      <c r="F20" s="46">
        <f>967</f>
        <v>967</v>
      </c>
      <c r="G20" s="46"/>
      <c r="H20" s="46"/>
      <c r="I20" s="46"/>
      <c r="J20" s="46"/>
      <c r="K20" s="46"/>
      <c r="L20" s="46"/>
    </row>
    <row r="21" spans="1:12" ht="18" customHeight="1">
      <c r="A21" s="41">
        <v>214</v>
      </c>
      <c r="B21" s="45" t="s">
        <v>355</v>
      </c>
      <c r="C21" s="43">
        <f t="shared" si="7"/>
        <v>17856.05</v>
      </c>
      <c r="D21" s="43">
        <f t="shared" ref="D21:L21" si="10">SUM(D22,D29,D31)</f>
        <v>985.35</v>
      </c>
      <c r="E21" s="43">
        <f t="shared" si="10"/>
        <v>16870.7</v>
      </c>
      <c r="F21" s="43">
        <f t="shared" si="10"/>
        <v>0</v>
      </c>
      <c r="G21" s="43">
        <f t="shared" si="10"/>
        <v>0</v>
      </c>
      <c r="H21" s="43">
        <f t="shared" si="10"/>
        <v>0</v>
      </c>
      <c r="I21" s="43">
        <f t="shared" si="10"/>
        <v>0</v>
      </c>
      <c r="J21" s="43">
        <f t="shared" si="10"/>
        <v>0</v>
      </c>
      <c r="K21" s="43">
        <f t="shared" si="10"/>
        <v>0</v>
      </c>
      <c r="L21" s="43">
        <f t="shared" si="10"/>
        <v>0</v>
      </c>
    </row>
    <row r="22" spans="1:12" ht="18" customHeight="1">
      <c r="A22" s="41">
        <v>21401</v>
      </c>
      <c r="B22" s="45" t="s">
        <v>356</v>
      </c>
      <c r="C22" s="43">
        <f t="shared" si="7"/>
        <v>3937.07</v>
      </c>
      <c r="D22" s="43">
        <f t="shared" ref="D22:L22" si="11">SUM(D23:D28)</f>
        <v>940.37</v>
      </c>
      <c r="E22" s="43">
        <f t="shared" si="11"/>
        <v>2996.7</v>
      </c>
      <c r="F22" s="43">
        <f t="shared" si="11"/>
        <v>0</v>
      </c>
      <c r="G22" s="43">
        <f t="shared" si="11"/>
        <v>0</v>
      </c>
      <c r="H22" s="43">
        <f t="shared" si="11"/>
        <v>0</v>
      </c>
      <c r="I22" s="43">
        <f t="shared" si="11"/>
        <v>0</v>
      </c>
      <c r="J22" s="43">
        <f t="shared" si="11"/>
        <v>0</v>
      </c>
      <c r="K22" s="43">
        <f t="shared" si="11"/>
        <v>0</v>
      </c>
      <c r="L22" s="43">
        <f t="shared" si="11"/>
        <v>0</v>
      </c>
    </row>
    <row r="23" spans="1:12" ht="18" customHeight="1">
      <c r="A23" s="41">
        <v>2140101</v>
      </c>
      <c r="B23" s="45" t="s">
        <v>357</v>
      </c>
      <c r="C23" s="43">
        <f t="shared" si="7"/>
        <v>308.01</v>
      </c>
      <c r="D23" s="46"/>
      <c r="E23" s="46">
        <v>308.01</v>
      </c>
      <c r="F23" s="46"/>
      <c r="G23" s="46"/>
      <c r="H23" s="46"/>
      <c r="I23" s="46"/>
      <c r="J23" s="46"/>
      <c r="K23" s="46"/>
      <c r="L23" s="46"/>
    </row>
    <row r="24" spans="1:12" ht="18" customHeight="1">
      <c r="A24" s="41">
        <v>2140104</v>
      </c>
      <c r="B24" s="45" t="s">
        <v>358</v>
      </c>
      <c r="C24" s="43">
        <f t="shared" si="7"/>
        <v>220</v>
      </c>
      <c r="D24" s="46"/>
      <c r="E24" s="46">
        <v>220</v>
      </c>
      <c r="F24" s="46"/>
      <c r="G24" s="46"/>
      <c r="H24" s="46"/>
      <c r="I24" s="46"/>
      <c r="J24" s="46"/>
      <c r="K24" s="46"/>
      <c r="L24" s="46"/>
    </row>
    <row r="25" spans="1:12" ht="18" customHeight="1">
      <c r="A25" s="41">
        <v>2140106</v>
      </c>
      <c r="B25" s="45" t="s">
        <v>359</v>
      </c>
      <c r="C25" s="43">
        <f t="shared" si="7"/>
        <v>2783.37</v>
      </c>
      <c r="D25" s="46">
        <f>266.15+674.22</f>
        <v>940.37</v>
      </c>
      <c r="E25" s="46">
        <v>1843</v>
      </c>
      <c r="F25" s="46"/>
      <c r="G25" s="46"/>
      <c r="H25" s="46"/>
      <c r="I25" s="46"/>
      <c r="J25" s="46"/>
      <c r="K25" s="46"/>
      <c r="L25" s="46"/>
    </row>
    <row r="26" spans="1:12" ht="18" customHeight="1">
      <c r="A26" s="41">
        <v>2140110</v>
      </c>
      <c r="B26" s="45" t="s">
        <v>360</v>
      </c>
      <c r="C26" s="43">
        <f t="shared" si="7"/>
        <v>418.5</v>
      </c>
      <c r="D26" s="46"/>
      <c r="E26" s="46">
        <v>418.5</v>
      </c>
      <c r="F26" s="46"/>
      <c r="G26" s="46"/>
      <c r="H26" s="46"/>
      <c r="I26" s="46"/>
      <c r="J26" s="46"/>
      <c r="K26" s="46"/>
      <c r="L26" s="46"/>
    </row>
    <row r="27" spans="1:12" ht="18" customHeight="1">
      <c r="A27" s="41">
        <v>2140112</v>
      </c>
      <c r="B27" s="45" t="s">
        <v>361</v>
      </c>
      <c r="C27" s="43">
        <f t="shared" si="7"/>
        <v>172.19</v>
      </c>
      <c r="D27" s="46"/>
      <c r="E27" s="46">
        <v>172.19</v>
      </c>
      <c r="F27" s="46"/>
      <c r="G27" s="46"/>
      <c r="H27" s="46"/>
      <c r="I27" s="46"/>
      <c r="J27" s="46"/>
      <c r="K27" s="46"/>
      <c r="L27" s="46"/>
    </row>
    <row r="28" spans="1:12" ht="18" customHeight="1">
      <c r="A28" s="41">
        <v>2140199</v>
      </c>
      <c r="B28" s="45" t="s">
        <v>362</v>
      </c>
      <c r="C28" s="43">
        <f t="shared" ref="C28:C35" si="12">SUM(D28:L28)</f>
        <v>35</v>
      </c>
      <c r="D28" s="46"/>
      <c r="E28" s="46">
        <v>35</v>
      </c>
      <c r="F28" s="46"/>
      <c r="G28" s="46"/>
      <c r="H28" s="46"/>
      <c r="I28" s="46"/>
      <c r="J28" s="46"/>
      <c r="K28" s="46"/>
      <c r="L28" s="46"/>
    </row>
    <row r="29" spans="1:12" ht="18" customHeight="1">
      <c r="A29" s="41">
        <v>21406</v>
      </c>
      <c r="B29" s="45" t="s">
        <v>363</v>
      </c>
      <c r="C29" s="43">
        <f t="shared" si="12"/>
        <v>13890.98</v>
      </c>
      <c r="D29" s="43">
        <f t="shared" ref="D29:L29" si="13">SUM(D30:D30)</f>
        <v>44.98</v>
      </c>
      <c r="E29" s="43">
        <f t="shared" si="13"/>
        <v>13846</v>
      </c>
      <c r="F29" s="43">
        <f t="shared" si="13"/>
        <v>0</v>
      </c>
      <c r="G29" s="43">
        <f t="shared" si="13"/>
        <v>0</v>
      </c>
      <c r="H29" s="43">
        <f t="shared" si="13"/>
        <v>0</v>
      </c>
      <c r="I29" s="43">
        <f t="shared" si="13"/>
        <v>0</v>
      </c>
      <c r="J29" s="43">
        <f t="shared" si="13"/>
        <v>0</v>
      </c>
      <c r="K29" s="43">
        <f t="shared" si="13"/>
        <v>0</v>
      </c>
      <c r="L29" s="43">
        <f t="shared" si="13"/>
        <v>0</v>
      </c>
    </row>
    <row r="30" spans="1:12" ht="18" customHeight="1">
      <c r="A30" s="41">
        <v>2140601</v>
      </c>
      <c r="B30" s="45" t="s">
        <v>364</v>
      </c>
      <c r="C30" s="43">
        <f t="shared" si="12"/>
        <v>13890.98</v>
      </c>
      <c r="D30" s="46">
        <v>44.98</v>
      </c>
      <c r="E30" s="46">
        <f>13846</f>
        <v>13846</v>
      </c>
      <c r="F30" s="46"/>
      <c r="G30" s="46"/>
      <c r="H30" s="46"/>
      <c r="I30" s="46"/>
      <c r="J30" s="46"/>
      <c r="K30" s="46"/>
      <c r="L30" s="46"/>
    </row>
    <row r="31" spans="1:12" ht="18" customHeight="1">
      <c r="A31" s="41">
        <v>21499</v>
      </c>
      <c r="B31" s="45" t="s">
        <v>365</v>
      </c>
      <c r="C31" s="43">
        <f t="shared" si="12"/>
        <v>28</v>
      </c>
      <c r="D31" s="43">
        <f t="shared" ref="D31:L31" si="14">SUM(D32)</f>
        <v>0</v>
      </c>
      <c r="E31" s="43">
        <f t="shared" si="14"/>
        <v>28</v>
      </c>
      <c r="F31" s="43">
        <f t="shared" si="14"/>
        <v>0</v>
      </c>
      <c r="G31" s="43">
        <f t="shared" si="14"/>
        <v>0</v>
      </c>
      <c r="H31" s="43">
        <f t="shared" si="14"/>
        <v>0</v>
      </c>
      <c r="I31" s="43">
        <f t="shared" si="14"/>
        <v>0</v>
      </c>
      <c r="J31" s="43">
        <f t="shared" si="14"/>
        <v>0</v>
      </c>
      <c r="K31" s="43">
        <f t="shared" si="14"/>
        <v>0</v>
      </c>
      <c r="L31" s="43">
        <f t="shared" si="14"/>
        <v>0</v>
      </c>
    </row>
    <row r="32" spans="1:12" ht="18" customHeight="1">
      <c r="A32" s="41">
        <v>2149999</v>
      </c>
      <c r="B32" s="45" t="s">
        <v>469</v>
      </c>
      <c r="C32" s="43">
        <f t="shared" si="12"/>
        <v>28</v>
      </c>
      <c r="D32" s="46"/>
      <c r="E32" s="46">
        <v>28</v>
      </c>
      <c r="F32" s="46"/>
      <c r="G32" s="46"/>
      <c r="H32" s="46"/>
      <c r="I32" s="46"/>
      <c r="J32" s="46"/>
      <c r="K32" s="46"/>
      <c r="L32" s="46"/>
    </row>
    <row r="33" spans="1:12" ht="18" customHeight="1">
      <c r="A33" s="41">
        <v>221</v>
      </c>
      <c r="B33" s="45" t="s">
        <v>367</v>
      </c>
      <c r="C33" s="43">
        <f t="shared" si="12"/>
        <v>19.350000000000001</v>
      </c>
      <c r="D33" s="43">
        <f t="shared" ref="D33:L33" si="15">SUM(D34)</f>
        <v>0</v>
      </c>
      <c r="E33" s="43">
        <f t="shared" si="15"/>
        <v>19.350000000000001</v>
      </c>
      <c r="F33" s="43">
        <f t="shared" si="15"/>
        <v>0</v>
      </c>
      <c r="G33" s="43">
        <f t="shared" si="15"/>
        <v>0</v>
      </c>
      <c r="H33" s="43">
        <f t="shared" si="15"/>
        <v>0</v>
      </c>
      <c r="I33" s="43">
        <f t="shared" si="15"/>
        <v>0</v>
      </c>
      <c r="J33" s="43">
        <f t="shared" si="15"/>
        <v>0</v>
      </c>
      <c r="K33" s="43">
        <f t="shared" si="15"/>
        <v>0</v>
      </c>
      <c r="L33" s="43">
        <f t="shared" si="15"/>
        <v>0</v>
      </c>
    </row>
    <row r="34" spans="1:12" ht="18" customHeight="1">
      <c r="A34" s="41">
        <v>22102</v>
      </c>
      <c r="B34" s="45" t="s">
        <v>368</v>
      </c>
      <c r="C34" s="43">
        <f t="shared" si="12"/>
        <v>19.350000000000001</v>
      </c>
      <c r="D34" s="43">
        <f t="shared" ref="D34:L34" si="16">SUM(D35)</f>
        <v>0</v>
      </c>
      <c r="E34" s="43">
        <f t="shared" si="16"/>
        <v>19.350000000000001</v>
      </c>
      <c r="F34" s="43">
        <f t="shared" si="16"/>
        <v>0</v>
      </c>
      <c r="G34" s="43">
        <f t="shared" si="16"/>
        <v>0</v>
      </c>
      <c r="H34" s="43">
        <f t="shared" si="16"/>
        <v>0</v>
      </c>
      <c r="I34" s="43">
        <f t="shared" si="16"/>
        <v>0</v>
      </c>
      <c r="J34" s="43">
        <f t="shared" si="16"/>
        <v>0</v>
      </c>
      <c r="K34" s="43">
        <f t="shared" si="16"/>
        <v>0</v>
      </c>
      <c r="L34" s="43">
        <f t="shared" si="16"/>
        <v>0</v>
      </c>
    </row>
    <row r="35" spans="1:12" ht="18" customHeight="1">
      <c r="A35" s="41">
        <v>2210201</v>
      </c>
      <c r="B35" s="45" t="s">
        <v>369</v>
      </c>
      <c r="C35" s="43">
        <f t="shared" si="12"/>
        <v>19.350000000000001</v>
      </c>
      <c r="D35" s="46"/>
      <c r="E35" s="46">
        <v>19.350000000000001</v>
      </c>
      <c r="F35" s="46"/>
      <c r="G35" s="46"/>
      <c r="H35" s="46"/>
      <c r="I35" s="46"/>
      <c r="J35" s="46"/>
      <c r="K35" s="46"/>
      <c r="L35" s="46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7" type="noConversion"/>
  <printOptions horizontalCentered="1"/>
  <pageMargins left="0" right="0" top="0.78740157480314998" bottom="0.78740157480314998" header="0.31496062992126" footer="0.31496062992126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showZeros="0" workbookViewId="0">
      <selection activeCell="E10" sqref="E10"/>
    </sheetView>
  </sheetViews>
  <sheetFormatPr defaultColWidth="6.875" defaultRowHeight="12.75" customHeight="1"/>
  <cols>
    <col min="1" max="1" width="9.375" style="25" customWidth="1"/>
    <col min="2" max="2" width="40.75" style="25" customWidth="1"/>
    <col min="3" max="3" width="15" style="26" customWidth="1"/>
    <col min="4" max="4" width="14.375" style="26" customWidth="1"/>
    <col min="5" max="5" width="13.625" style="26" customWidth="1"/>
    <col min="6" max="6" width="8.5" style="26" customWidth="1"/>
    <col min="7" max="7" width="10.5" style="26" customWidth="1"/>
    <col min="8" max="8" width="12.125" style="26" customWidth="1"/>
    <col min="9" max="256" width="6.875" style="25"/>
    <col min="257" max="257" width="17.125" style="25" customWidth="1"/>
    <col min="258" max="258" width="34.875" style="25" customWidth="1"/>
    <col min="259" max="264" width="18" style="25" customWidth="1"/>
    <col min="265" max="512" width="6.875" style="25"/>
    <col min="513" max="513" width="17.125" style="25" customWidth="1"/>
    <col min="514" max="514" width="34.875" style="25" customWidth="1"/>
    <col min="515" max="520" width="18" style="25" customWidth="1"/>
    <col min="521" max="768" width="6.875" style="25"/>
    <col min="769" max="769" width="17.125" style="25" customWidth="1"/>
    <col min="770" max="770" width="34.875" style="25" customWidth="1"/>
    <col min="771" max="776" width="18" style="25" customWidth="1"/>
    <col min="777" max="1024" width="6.875" style="25"/>
    <col min="1025" max="1025" width="17.125" style="25" customWidth="1"/>
    <col min="1026" max="1026" width="34.875" style="25" customWidth="1"/>
    <col min="1027" max="1032" width="18" style="25" customWidth="1"/>
    <col min="1033" max="1280" width="6.875" style="25"/>
    <col min="1281" max="1281" width="17.125" style="25" customWidth="1"/>
    <col min="1282" max="1282" width="34.875" style="25" customWidth="1"/>
    <col min="1283" max="1288" width="18" style="25" customWidth="1"/>
    <col min="1289" max="1536" width="6.875" style="25"/>
    <col min="1537" max="1537" width="17.125" style="25" customWidth="1"/>
    <col min="1538" max="1538" width="34.875" style="25" customWidth="1"/>
    <col min="1539" max="1544" width="18" style="25" customWidth="1"/>
    <col min="1545" max="1792" width="6.875" style="25"/>
    <col min="1793" max="1793" width="17.125" style="25" customWidth="1"/>
    <col min="1794" max="1794" width="34.875" style="25" customWidth="1"/>
    <col min="1795" max="1800" width="18" style="25" customWidth="1"/>
    <col min="1801" max="2048" width="6.875" style="25"/>
    <col min="2049" max="2049" width="17.125" style="25" customWidth="1"/>
    <col min="2050" max="2050" width="34.875" style="25" customWidth="1"/>
    <col min="2051" max="2056" width="18" style="25" customWidth="1"/>
    <col min="2057" max="2304" width="6.875" style="25"/>
    <col min="2305" max="2305" width="17.125" style="25" customWidth="1"/>
    <col min="2306" max="2306" width="34.875" style="25" customWidth="1"/>
    <col min="2307" max="2312" width="18" style="25" customWidth="1"/>
    <col min="2313" max="2560" width="6.875" style="25"/>
    <col min="2561" max="2561" width="17.125" style="25" customWidth="1"/>
    <col min="2562" max="2562" width="34.875" style="25" customWidth="1"/>
    <col min="2563" max="2568" width="18" style="25" customWidth="1"/>
    <col min="2569" max="2816" width="6.875" style="25"/>
    <col min="2817" max="2817" width="17.125" style="25" customWidth="1"/>
    <col min="2818" max="2818" width="34.875" style="25" customWidth="1"/>
    <col min="2819" max="2824" width="18" style="25" customWidth="1"/>
    <col min="2825" max="3072" width="6.875" style="25"/>
    <col min="3073" max="3073" width="17.125" style="25" customWidth="1"/>
    <col min="3074" max="3074" width="34.875" style="25" customWidth="1"/>
    <col min="3075" max="3080" width="18" style="25" customWidth="1"/>
    <col min="3081" max="3328" width="6.875" style="25"/>
    <col min="3329" max="3329" width="17.125" style="25" customWidth="1"/>
    <col min="3330" max="3330" width="34.875" style="25" customWidth="1"/>
    <col min="3331" max="3336" width="18" style="25" customWidth="1"/>
    <col min="3337" max="3584" width="6.875" style="25"/>
    <col min="3585" max="3585" width="17.125" style="25" customWidth="1"/>
    <col min="3586" max="3586" width="34.875" style="25" customWidth="1"/>
    <col min="3587" max="3592" width="18" style="25" customWidth="1"/>
    <col min="3593" max="3840" width="6.875" style="25"/>
    <col min="3841" max="3841" width="17.125" style="25" customWidth="1"/>
    <col min="3842" max="3842" width="34.875" style="25" customWidth="1"/>
    <col min="3843" max="3848" width="18" style="25" customWidth="1"/>
    <col min="3849" max="4096" width="6.875" style="25"/>
    <col min="4097" max="4097" width="17.125" style="25" customWidth="1"/>
    <col min="4098" max="4098" width="34.875" style="25" customWidth="1"/>
    <col min="4099" max="4104" width="18" style="25" customWidth="1"/>
    <col min="4105" max="4352" width="6.875" style="25"/>
    <col min="4353" max="4353" width="17.125" style="25" customWidth="1"/>
    <col min="4354" max="4354" width="34.875" style="25" customWidth="1"/>
    <col min="4355" max="4360" width="18" style="25" customWidth="1"/>
    <col min="4361" max="4608" width="6.875" style="25"/>
    <col min="4609" max="4609" width="17.125" style="25" customWidth="1"/>
    <col min="4610" max="4610" width="34.875" style="25" customWidth="1"/>
    <col min="4611" max="4616" width="18" style="25" customWidth="1"/>
    <col min="4617" max="4864" width="6.875" style="25"/>
    <col min="4865" max="4865" width="17.125" style="25" customWidth="1"/>
    <col min="4866" max="4866" width="34.875" style="25" customWidth="1"/>
    <col min="4867" max="4872" width="18" style="25" customWidth="1"/>
    <col min="4873" max="5120" width="6.875" style="25"/>
    <col min="5121" max="5121" width="17.125" style="25" customWidth="1"/>
    <col min="5122" max="5122" width="34.875" style="25" customWidth="1"/>
    <col min="5123" max="5128" width="18" style="25" customWidth="1"/>
    <col min="5129" max="5376" width="6.875" style="25"/>
    <col min="5377" max="5377" width="17.125" style="25" customWidth="1"/>
    <col min="5378" max="5378" width="34.875" style="25" customWidth="1"/>
    <col min="5379" max="5384" width="18" style="25" customWidth="1"/>
    <col min="5385" max="5632" width="6.875" style="25"/>
    <col min="5633" max="5633" width="17.125" style="25" customWidth="1"/>
    <col min="5634" max="5634" width="34.875" style="25" customWidth="1"/>
    <col min="5635" max="5640" width="18" style="25" customWidth="1"/>
    <col min="5641" max="5888" width="6.875" style="25"/>
    <col min="5889" max="5889" width="17.125" style="25" customWidth="1"/>
    <col min="5890" max="5890" width="34.875" style="25" customWidth="1"/>
    <col min="5891" max="5896" width="18" style="25" customWidth="1"/>
    <col min="5897" max="6144" width="6.875" style="25"/>
    <col min="6145" max="6145" width="17.125" style="25" customWidth="1"/>
    <col min="6146" max="6146" width="34.875" style="25" customWidth="1"/>
    <col min="6147" max="6152" width="18" style="25" customWidth="1"/>
    <col min="6153" max="6400" width="6.875" style="25"/>
    <col min="6401" max="6401" width="17.125" style="25" customWidth="1"/>
    <col min="6402" max="6402" width="34.875" style="25" customWidth="1"/>
    <col min="6403" max="6408" width="18" style="25" customWidth="1"/>
    <col min="6409" max="6656" width="6.875" style="25"/>
    <col min="6657" max="6657" width="17.125" style="25" customWidth="1"/>
    <col min="6658" max="6658" width="34.875" style="25" customWidth="1"/>
    <col min="6659" max="6664" width="18" style="25" customWidth="1"/>
    <col min="6665" max="6912" width="6.875" style="25"/>
    <col min="6913" max="6913" width="17.125" style="25" customWidth="1"/>
    <col min="6914" max="6914" width="34.875" style="25" customWidth="1"/>
    <col min="6915" max="6920" width="18" style="25" customWidth="1"/>
    <col min="6921" max="7168" width="6.875" style="25"/>
    <col min="7169" max="7169" width="17.125" style="25" customWidth="1"/>
    <col min="7170" max="7170" width="34.875" style="25" customWidth="1"/>
    <col min="7171" max="7176" width="18" style="25" customWidth="1"/>
    <col min="7177" max="7424" width="6.875" style="25"/>
    <col min="7425" max="7425" width="17.125" style="25" customWidth="1"/>
    <col min="7426" max="7426" width="34.875" style="25" customWidth="1"/>
    <col min="7427" max="7432" width="18" style="25" customWidth="1"/>
    <col min="7433" max="7680" width="6.875" style="25"/>
    <col min="7681" max="7681" width="17.125" style="25" customWidth="1"/>
    <col min="7682" max="7682" width="34.875" style="25" customWidth="1"/>
    <col min="7683" max="7688" width="18" style="25" customWidth="1"/>
    <col min="7689" max="7936" width="6.875" style="25"/>
    <col min="7937" max="7937" width="17.125" style="25" customWidth="1"/>
    <col min="7938" max="7938" width="34.875" style="25" customWidth="1"/>
    <col min="7939" max="7944" width="18" style="25" customWidth="1"/>
    <col min="7945" max="8192" width="6.875" style="25"/>
    <col min="8193" max="8193" width="17.125" style="25" customWidth="1"/>
    <col min="8194" max="8194" width="34.875" style="25" customWidth="1"/>
    <col min="8195" max="8200" width="18" style="25" customWidth="1"/>
    <col min="8201" max="8448" width="6.875" style="25"/>
    <col min="8449" max="8449" width="17.125" style="25" customWidth="1"/>
    <col min="8450" max="8450" width="34.875" style="25" customWidth="1"/>
    <col min="8451" max="8456" width="18" style="25" customWidth="1"/>
    <col min="8457" max="8704" width="6.875" style="25"/>
    <col min="8705" max="8705" width="17.125" style="25" customWidth="1"/>
    <col min="8706" max="8706" width="34.875" style="25" customWidth="1"/>
    <col min="8707" max="8712" width="18" style="25" customWidth="1"/>
    <col min="8713" max="8960" width="6.875" style="25"/>
    <col min="8961" max="8961" width="17.125" style="25" customWidth="1"/>
    <col min="8962" max="8962" width="34.875" style="25" customWidth="1"/>
    <col min="8963" max="8968" width="18" style="25" customWidth="1"/>
    <col min="8969" max="9216" width="6.875" style="25"/>
    <col min="9217" max="9217" width="17.125" style="25" customWidth="1"/>
    <col min="9218" max="9218" width="34.875" style="25" customWidth="1"/>
    <col min="9219" max="9224" width="18" style="25" customWidth="1"/>
    <col min="9225" max="9472" width="6.875" style="25"/>
    <col min="9473" max="9473" width="17.125" style="25" customWidth="1"/>
    <col min="9474" max="9474" width="34.875" style="25" customWidth="1"/>
    <col min="9475" max="9480" width="18" style="25" customWidth="1"/>
    <col min="9481" max="9728" width="6.875" style="25"/>
    <col min="9729" max="9729" width="17.125" style="25" customWidth="1"/>
    <col min="9730" max="9730" width="34.875" style="25" customWidth="1"/>
    <col min="9731" max="9736" width="18" style="25" customWidth="1"/>
    <col min="9737" max="9984" width="6.875" style="25"/>
    <col min="9985" max="9985" width="17.125" style="25" customWidth="1"/>
    <col min="9986" max="9986" width="34.875" style="25" customWidth="1"/>
    <col min="9987" max="9992" width="18" style="25" customWidth="1"/>
    <col min="9993" max="10240" width="6.875" style="25"/>
    <col min="10241" max="10241" width="17.125" style="25" customWidth="1"/>
    <col min="10242" max="10242" width="34.875" style="25" customWidth="1"/>
    <col min="10243" max="10248" width="18" style="25" customWidth="1"/>
    <col min="10249" max="10496" width="6.875" style="25"/>
    <col min="10497" max="10497" width="17.125" style="25" customWidth="1"/>
    <col min="10498" max="10498" width="34.875" style="25" customWidth="1"/>
    <col min="10499" max="10504" width="18" style="25" customWidth="1"/>
    <col min="10505" max="10752" width="6.875" style="25"/>
    <col min="10753" max="10753" width="17.125" style="25" customWidth="1"/>
    <col min="10754" max="10754" width="34.875" style="25" customWidth="1"/>
    <col min="10755" max="10760" width="18" style="25" customWidth="1"/>
    <col min="10761" max="11008" width="6.875" style="25"/>
    <col min="11009" max="11009" width="17.125" style="25" customWidth="1"/>
    <col min="11010" max="11010" width="34.875" style="25" customWidth="1"/>
    <col min="11011" max="11016" width="18" style="25" customWidth="1"/>
    <col min="11017" max="11264" width="6.875" style="25"/>
    <col min="11265" max="11265" width="17.125" style="25" customWidth="1"/>
    <col min="11266" max="11266" width="34.875" style="25" customWidth="1"/>
    <col min="11267" max="11272" width="18" style="25" customWidth="1"/>
    <col min="11273" max="11520" width="6.875" style="25"/>
    <col min="11521" max="11521" width="17.125" style="25" customWidth="1"/>
    <col min="11522" max="11522" width="34.875" style="25" customWidth="1"/>
    <col min="11523" max="11528" width="18" style="25" customWidth="1"/>
    <col min="11529" max="11776" width="6.875" style="25"/>
    <col min="11777" max="11777" width="17.125" style="25" customWidth="1"/>
    <col min="11778" max="11778" width="34.875" style="25" customWidth="1"/>
    <col min="11779" max="11784" width="18" style="25" customWidth="1"/>
    <col min="11785" max="12032" width="6.875" style="25"/>
    <col min="12033" max="12033" width="17.125" style="25" customWidth="1"/>
    <col min="12034" max="12034" width="34.875" style="25" customWidth="1"/>
    <col min="12035" max="12040" width="18" style="25" customWidth="1"/>
    <col min="12041" max="12288" width="6.875" style="25"/>
    <col min="12289" max="12289" width="17.125" style="25" customWidth="1"/>
    <col min="12290" max="12290" width="34.875" style="25" customWidth="1"/>
    <col min="12291" max="12296" width="18" style="25" customWidth="1"/>
    <col min="12297" max="12544" width="6.875" style="25"/>
    <col min="12545" max="12545" width="17.125" style="25" customWidth="1"/>
    <col min="12546" max="12546" width="34.875" style="25" customWidth="1"/>
    <col min="12547" max="12552" width="18" style="25" customWidth="1"/>
    <col min="12553" max="12800" width="6.875" style="25"/>
    <col min="12801" max="12801" width="17.125" style="25" customWidth="1"/>
    <col min="12802" max="12802" width="34.875" style="25" customWidth="1"/>
    <col min="12803" max="12808" width="18" style="25" customWidth="1"/>
    <col min="12809" max="13056" width="6.875" style="25"/>
    <col min="13057" max="13057" width="17.125" style="25" customWidth="1"/>
    <col min="13058" max="13058" width="34.875" style="25" customWidth="1"/>
    <col min="13059" max="13064" width="18" style="25" customWidth="1"/>
    <col min="13065" max="13312" width="6.875" style="25"/>
    <col min="13313" max="13313" width="17.125" style="25" customWidth="1"/>
    <col min="13314" max="13314" width="34.875" style="25" customWidth="1"/>
    <col min="13315" max="13320" width="18" style="25" customWidth="1"/>
    <col min="13321" max="13568" width="6.875" style="25"/>
    <col min="13569" max="13569" width="17.125" style="25" customWidth="1"/>
    <col min="13570" max="13570" width="34.875" style="25" customWidth="1"/>
    <col min="13571" max="13576" width="18" style="25" customWidth="1"/>
    <col min="13577" max="13824" width="6.875" style="25"/>
    <col min="13825" max="13825" width="17.125" style="25" customWidth="1"/>
    <col min="13826" max="13826" width="34.875" style="25" customWidth="1"/>
    <col min="13827" max="13832" width="18" style="25" customWidth="1"/>
    <col min="13833" max="14080" width="6.875" style="25"/>
    <col min="14081" max="14081" width="17.125" style="25" customWidth="1"/>
    <col min="14082" max="14082" width="34.875" style="25" customWidth="1"/>
    <col min="14083" max="14088" width="18" style="25" customWidth="1"/>
    <col min="14089" max="14336" width="6.875" style="25"/>
    <col min="14337" max="14337" width="17.125" style="25" customWidth="1"/>
    <col min="14338" max="14338" width="34.875" style="25" customWidth="1"/>
    <col min="14339" max="14344" width="18" style="25" customWidth="1"/>
    <col min="14345" max="14592" width="6.875" style="25"/>
    <col min="14593" max="14593" width="17.125" style="25" customWidth="1"/>
    <col min="14594" max="14594" width="34.875" style="25" customWidth="1"/>
    <col min="14595" max="14600" width="18" style="25" customWidth="1"/>
    <col min="14601" max="14848" width="6.875" style="25"/>
    <col min="14849" max="14849" width="17.125" style="25" customWidth="1"/>
    <col min="14850" max="14850" width="34.875" style="25" customWidth="1"/>
    <col min="14851" max="14856" width="18" style="25" customWidth="1"/>
    <col min="14857" max="15104" width="6.875" style="25"/>
    <col min="15105" max="15105" width="17.125" style="25" customWidth="1"/>
    <col min="15106" max="15106" width="34.875" style="25" customWidth="1"/>
    <col min="15107" max="15112" width="18" style="25" customWidth="1"/>
    <col min="15113" max="15360" width="6.875" style="25"/>
    <col min="15361" max="15361" width="17.125" style="25" customWidth="1"/>
    <col min="15362" max="15362" width="34.875" style="25" customWidth="1"/>
    <col min="15363" max="15368" width="18" style="25" customWidth="1"/>
    <col min="15369" max="15616" width="6.875" style="25"/>
    <col min="15617" max="15617" width="17.125" style="25" customWidth="1"/>
    <col min="15618" max="15618" width="34.875" style="25" customWidth="1"/>
    <col min="15619" max="15624" width="18" style="25" customWidth="1"/>
    <col min="15625" max="15872" width="6.875" style="25"/>
    <col min="15873" max="15873" width="17.125" style="25" customWidth="1"/>
    <col min="15874" max="15874" width="34.875" style="25" customWidth="1"/>
    <col min="15875" max="15880" width="18" style="25" customWidth="1"/>
    <col min="15881" max="16128" width="6.875" style="25"/>
    <col min="16129" max="16129" width="17.125" style="25" customWidth="1"/>
    <col min="16130" max="16130" width="34.875" style="25" customWidth="1"/>
    <col min="16131" max="16136" width="18" style="25" customWidth="1"/>
    <col min="16137" max="16384" width="6.875" style="25"/>
  </cols>
  <sheetData>
    <row r="1" spans="1:8" s="24" customFormat="1" ht="20.100000000000001" customHeight="1">
      <c r="A1" s="27" t="s">
        <v>470</v>
      </c>
      <c r="B1" s="28"/>
    </row>
    <row r="2" spans="1:8" s="24" customFormat="1" ht="44.25" customHeight="1">
      <c r="A2" s="209" t="s">
        <v>471</v>
      </c>
      <c r="B2" s="209"/>
      <c r="C2" s="209"/>
      <c r="D2" s="209"/>
      <c r="E2" s="209"/>
      <c r="F2" s="209"/>
      <c r="G2" s="209"/>
      <c r="H2" s="209"/>
    </row>
    <row r="3" spans="1:8" ht="13.5" customHeight="1">
      <c r="A3" s="29"/>
      <c r="B3" s="30"/>
      <c r="C3" s="31"/>
      <c r="D3" s="31"/>
      <c r="E3" s="31"/>
      <c r="F3" s="31"/>
      <c r="G3" s="31"/>
      <c r="H3" s="32"/>
    </row>
    <row r="4" spans="1:8" ht="17.25" customHeight="1">
      <c r="A4" s="33"/>
      <c r="B4" s="33"/>
      <c r="C4" s="34"/>
      <c r="D4" s="34"/>
      <c r="E4" s="34"/>
      <c r="F4" s="34"/>
      <c r="G4" s="34"/>
      <c r="H4" s="35" t="s">
        <v>313</v>
      </c>
    </row>
    <row r="5" spans="1:8" ht="39" customHeight="1">
      <c r="A5" s="18" t="s">
        <v>340</v>
      </c>
      <c r="B5" s="18" t="s">
        <v>341</v>
      </c>
      <c r="C5" s="18" t="s">
        <v>318</v>
      </c>
      <c r="D5" s="36" t="s">
        <v>343</v>
      </c>
      <c r="E5" s="18" t="s">
        <v>344</v>
      </c>
      <c r="F5" s="18" t="s">
        <v>472</v>
      </c>
      <c r="G5" s="18" t="s">
        <v>473</v>
      </c>
      <c r="H5" s="18" t="s">
        <v>474</v>
      </c>
    </row>
    <row r="6" spans="1:8" ht="24.75" customHeight="1">
      <c r="A6" s="37"/>
      <c r="B6" s="38" t="s">
        <v>318</v>
      </c>
      <c r="C6" s="39">
        <f>SUM(D6:H6)</f>
        <v>19040.060000000001</v>
      </c>
      <c r="D6" s="40">
        <f>SUM(D7,D14,D17,D20,D32)</f>
        <v>513.02</v>
      </c>
      <c r="E6" s="40">
        <f t="shared" ref="E6:H6" si="0">SUM(E7,E14,E17,E20,E32)</f>
        <v>18527.04</v>
      </c>
      <c r="F6" s="40">
        <f t="shared" si="0"/>
        <v>0</v>
      </c>
      <c r="G6" s="40">
        <f t="shared" si="0"/>
        <v>0</v>
      </c>
      <c r="H6" s="40">
        <f t="shared" si="0"/>
        <v>0</v>
      </c>
    </row>
    <row r="7" spans="1:8" ht="24.75" customHeight="1">
      <c r="A7" s="41">
        <v>208</v>
      </c>
      <c r="B7" s="42" t="s">
        <v>345</v>
      </c>
      <c r="C7" s="43">
        <f>SUM(D7:H7)</f>
        <v>177.1</v>
      </c>
      <c r="D7" s="44">
        <f>SUM(D8,D12)</f>
        <v>165.1</v>
      </c>
      <c r="E7" s="43">
        <f t="shared" ref="E7:H7" si="1">SUM(E8,E12)</f>
        <v>12</v>
      </c>
      <c r="F7" s="43">
        <f t="shared" si="1"/>
        <v>0</v>
      </c>
      <c r="G7" s="43">
        <f t="shared" si="1"/>
        <v>0</v>
      </c>
      <c r="H7" s="43">
        <f t="shared" si="1"/>
        <v>0</v>
      </c>
    </row>
    <row r="8" spans="1:8" ht="24.75" customHeight="1">
      <c r="A8" s="41">
        <v>20805</v>
      </c>
      <c r="B8" s="42" t="s">
        <v>346</v>
      </c>
      <c r="C8" s="43">
        <f t="shared" ref="C8:C16" si="2">SUM(D8:H8)</f>
        <v>163.81</v>
      </c>
      <c r="D8" s="43">
        <f>SUM(D9:D11)</f>
        <v>163.81</v>
      </c>
      <c r="E8" s="43">
        <f>SUM(E9:E11)</f>
        <v>0</v>
      </c>
      <c r="F8" s="43">
        <f>SUM(F9:F11)</f>
        <v>0</v>
      </c>
      <c r="G8" s="43">
        <f>SUM(G9:G11)</f>
        <v>0</v>
      </c>
      <c r="H8" s="43">
        <f>SUM(H9:H11)</f>
        <v>0</v>
      </c>
    </row>
    <row r="9" spans="1:8" ht="24.75" customHeight="1">
      <c r="A9" s="41">
        <v>2080501</v>
      </c>
      <c r="B9" s="45" t="s">
        <v>466</v>
      </c>
      <c r="C9" s="43">
        <f t="shared" si="2"/>
        <v>28.78</v>
      </c>
      <c r="D9" s="46">
        <v>28.78</v>
      </c>
      <c r="E9" s="46"/>
      <c r="F9" s="46"/>
      <c r="G9" s="46"/>
      <c r="H9" s="46"/>
    </row>
    <row r="10" spans="1:8" ht="24.75" customHeight="1">
      <c r="A10" s="41">
        <v>2080505</v>
      </c>
      <c r="B10" s="45" t="s">
        <v>348</v>
      </c>
      <c r="C10" s="43">
        <f t="shared" si="2"/>
        <v>25.76</v>
      </c>
      <c r="D10" s="46">
        <v>25.76</v>
      </c>
      <c r="E10" s="46"/>
      <c r="F10" s="46"/>
      <c r="G10" s="46"/>
      <c r="H10" s="46"/>
    </row>
    <row r="11" spans="1:8" ht="24.75" customHeight="1">
      <c r="A11" s="41">
        <v>2080506</v>
      </c>
      <c r="B11" s="42" t="s">
        <v>349</v>
      </c>
      <c r="C11" s="43">
        <f t="shared" si="2"/>
        <v>109.27</v>
      </c>
      <c r="D11" s="46">
        <v>109.27</v>
      </c>
      <c r="E11" s="46"/>
      <c r="F11" s="46"/>
      <c r="G11" s="46"/>
      <c r="H11" s="46"/>
    </row>
    <row r="12" spans="1:8" ht="24.75" customHeight="1">
      <c r="A12" s="41">
        <v>20899</v>
      </c>
      <c r="B12" s="42" t="s">
        <v>350</v>
      </c>
      <c r="C12" s="43">
        <f t="shared" si="2"/>
        <v>13.29</v>
      </c>
      <c r="D12" s="43">
        <f t="shared" ref="D12:H12" si="3">SUM(D13)</f>
        <v>1.29</v>
      </c>
      <c r="E12" s="43">
        <f t="shared" si="3"/>
        <v>12</v>
      </c>
      <c r="F12" s="43">
        <f t="shared" si="3"/>
        <v>0</v>
      </c>
      <c r="G12" s="43">
        <f t="shared" si="3"/>
        <v>0</v>
      </c>
      <c r="H12" s="43">
        <f t="shared" si="3"/>
        <v>0</v>
      </c>
    </row>
    <row r="13" spans="1:8" ht="24.75" customHeight="1">
      <c r="A13" s="41">
        <v>2089999</v>
      </c>
      <c r="B13" s="42" t="s">
        <v>351</v>
      </c>
      <c r="C13" s="43">
        <f t="shared" si="2"/>
        <v>13.29</v>
      </c>
      <c r="D13" s="46">
        <v>1.29</v>
      </c>
      <c r="E13" s="46">
        <v>12</v>
      </c>
      <c r="F13" s="46"/>
      <c r="G13" s="46"/>
      <c r="H13" s="46"/>
    </row>
    <row r="14" spans="1:8" ht="24.75" customHeight="1">
      <c r="A14" s="41">
        <v>210</v>
      </c>
      <c r="B14" s="42" t="s">
        <v>352</v>
      </c>
      <c r="C14" s="43">
        <f t="shared" si="2"/>
        <v>20.56</v>
      </c>
      <c r="D14" s="43">
        <f t="shared" ref="D14:H14" si="4">SUM(D15)</f>
        <v>20.56</v>
      </c>
      <c r="E14" s="43">
        <f t="shared" si="4"/>
        <v>0</v>
      </c>
      <c r="F14" s="43">
        <f t="shared" si="4"/>
        <v>0</v>
      </c>
      <c r="G14" s="43">
        <f t="shared" si="4"/>
        <v>0</v>
      </c>
      <c r="H14" s="43">
        <f t="shared" si="4"/>
        <v>0</v>
      </c>
    </row>
    <row r="15" spans="1:8" ht="24.75" customHeight="1">
      <c r="A15" s="41">
        <v>21011</v>
      </c>
      <c r="B15" s="42" t="s">
        <v>353</v>
      </c>
      <c r="C15" s="43">
        <f t="shared" si="2"/>
        <v>20.56</v>
      </c>
      <c r="D15" s="43">
        <f>SUM(D16:D16)</f>
        <v>20.56</v>
      </c>
      <c r="E15" s="43">
        <f>SUM(E16:E16)</f>
        <v>0</v>
      </c>
      <c r="F15" s="43">
        <f>SUM(F16:F16)</f>
        <v>0</v>
      </c>
      <c r="G15" s="43">
        <f>SUM(G16:G16)</f>
        <v>0</v>
      </c>
      <c r="H15" s="43">
        <f>SUM(H16:H16)</f>
        <v>0</v>
      </c>
    </row>
    <row r="16" spans="1:8" ht="24.75" customHeight="1">
      <c r="A16" s="41">
        <v>2101101</v>
      </c>
      <c r="B16" s="42" t="s">
        <v>354</v>
      </c>
      <c r="C16" s="43">
        <f t="shared" si="2"/>
        <v>20.56</v>
      </c>
      <c r="D16" s="46">
        <v>20.56</v>
      </c>
      <c r="E16" s="46"/>
      <c r="F16" s="46"/>
      <c r="G16" s="46"/>
      <c r="H16" s="46"/>
    </row>
    <row r="17" spans="1:8" ht="24.75" customHeight="1">
      <c r="A17" s="41">
        <v>212</v>
      </c>
      <c r="B17" s="45" t="s">
        <v>441</v>
      </c>
      <c r="C17" s="43">
        <f t="shared" ref="C17:C26" si="5">SUM(D17:H17)</f>
        <v>967</v>
      </c>
      <c r="D17" s="43">
        <f t="shared" ref="D17:H17" si="6">SUM(D18)</f>
        <v>0</v>
      </c>
      <c r="E17" s="43">
        <f t="shared" si="6"/>
        <v>967</v>
      </c>
      <c r="F17" s="43">
        <f t="shared" si="6"/>
        <v>0</v>
      </c>
      <c r="G17" s="43">
        <f t="shared" si="6"/>
        <v>0</v>
      </c>
      <c r="H17" s="43">
        <f t="shared" si="6"/>
        <v>0</v>
      </c>
    </row>
    <row r="18" spans="1:8" ht="24.75" customHeight="1">
      <c r="A18" s="41">
        <v>21208</v>
      </c>
      <c r="B18" s="45" t="s">
        <v>467</v>
      </c>
      <c r="C18" s="43">
        <f t="shared" si="5"/>
        <v>967</v>
      </c>
      <c r="D18" s="43">
        <f>SUM(D19:D19)</f>
        <v>0</v>
      </c>
      <c r="E18" s="43">
        <f>SUM(E19:E19)</f>
        <v>967</v>
      </c>
      <c r="F18" s="43">
        <f>SUM(F19:F19)</f>
        <v>0</v>
      </c>
      <c r="G18" s="43">
        <f>SUM(G19:G19)</f>
        <v>0</v>
      </c>
      <c r="H18" s="43">
        <f>SUM(H19:H19)</f>
        <v>0</v>
      </c>
    </row>
    <row r="19" spans="1:8" ht="24.75" customHeight="1">
      <c r="A19" s="41">
        <v>2120899</v>
      </c>
      <c r="B19" s="45" t="s">
        <v>468</v>
      </c>
      <c r="C19" s="43">
        <f t="shared" si="5"/>
        <v>967</v>
      </c>
      <c r="D19" s="46"/>
      <c r="E19" s="46">
        <v>967</v>
      </c>
      <c r="F19" s="46"/>
      <c r="G19" s="46"/>
      <c r="H19" s="46"/>
    </row>
    <row r="20" spans="1:8" ht="24.75" customHeight="1">
      <c r="A20" s="41">
        <v>214</v>
      </c>
      <c r="B20" s="45" t="s">
        <v>475</v>
      </c>
      <c r="C20" s="43">
        <f t="shared" si="5"/>
        <v>17856.05</v>
      </c>
      <c r="D20" s="43">
        <f>SUM(D21,D28,D30)</f>
        <v>308.01</v>
      </c>
      <c r="E20" s="43">
        <f>SUM(E21,E28,E30)</f>
        <v>17548.04</v>
      </c>
      <c r="F20" s="43">
        <f>SUM(F21,F28,F30)</f>
        <v>0</v>
      </c>
      <c r="G20" s="43">
        <f>SUM(G21,G28,G30)</f>
        <v>0</v>
      </c>
      <c r="H20" s="43">
        <f>SUM(H21,H28,H30)</f>
        <v>0</v>
      </c>
    </row>
    <row r="21" spans="1:8" ht="24.75" customHeight="1">
      <c r="A21" s="41">
        <v>21401</v>
      </c>
      <c r="B21" s="45" t="s">
        <v>356</v>
      </c>
      <c r="C21" s="43">
        <f t="shared" si="5"/>
        <v>3937.07</v>
      </c>
      <c r="D21" s="43">
        <f>SUM(D22:D27)</f>
        <v>308.01</v>
      </c>
      <c r="E21" s="43">
        <f>SUM(E22:E27)</f>
        <v>3629.06</v>
      </c>
      <c r="F21" s="43">
        <f>SUM(F22:F27)</f>
        <v>0</v>
      </c>
      <c r="G21" s="43">
        <f>SUM(G22:G27)</f>
        <v>0</v>
      </c>
      <c r="H21" s="43">
        <f>SUM(H22:H27)</f>
        <v>0</v>
      </c>
    </row>
    <row r="22" spans="1:8" ht="24.75" customHeight="1">
      <c r="A22" s="41">
        <v>2140101</v>
      </c>
      <c r="B22" s="45" t="s">
        <v>357</v>
      </c>
      <c r="C22" s="43">
        <f t="shared" si="5"/>
        <v>308.01</v>
      </c>
      <c r="D22" s="46">
        <v>308.01</v>
      </c>
      <c r="E22" s="46"/>
      <c r="F22" s="46"/>
      <c r="G22" s="46"/>
      <c r="H22" s="46"/>
    </row>
    <row r="23" spans="1:8" ht="24.75" customHeight="1">
      <c r="A23" s="41">
        <v>2140104</v>
      </c>
      <c r="B23" s="45" t="s">
        <v>358</v>
      </c>
      <c r="C23" s="43">
        <f t="shared" si="5"/>
        <v>220</v>
      </c>
      <c r="D23" s="46"/>
      <c r="E23" s="46">
        <v>220</v>
      </c>
      <c r="F23" s="46"/>
      <c r="G23" s="46"/>
      <c r="H23" s="46"/>
    </row>
    <row r="24" spans="1:8" ht="24.75" customHeight="1">
      <c r="A24" s="41">
        <v>2140106</v>
      </c>
      <c r="B24" s="45" t="s">
        <v>359</v>
      </c>
      <c r="C24" s="43">
        <f t="shared" si="5"/>
        <v>2783.37</v>
      </c>
      <c r="D24" s="46"/>
      <c r="E24" s="46">
        <f>940.37+1843</f>
        <v>2783.37</v>
      </c>
      <c r="F24" s="46"/>
      <c r="G24" s="46"/>
      <c r="H24" s="46"/>
    </row>
    <row r="25" spans="1:8" ht="24.75" customHeight="1">
      <c r="A25" s="41">
        <v>2140110</v>
      </c>
      <c r="B25" s="45" t="s">
        <v>476</v>
      </c>
      <c r="C25" s="43">
        <f t="shared" si="5"/>
        <v>418.5</v>
      </c>
      <c r="D25" s="46"/>
      <c r="E25" s="46">
        <v>418.5</v>
      </c>
      <c r="F25" s="46"/>
      <c r="G25" s="46"/>
      <c r="H25" s="46"/>
    </row>
    <row r="26" spans="1:8" ht="24.75" customHeight="1">
      <c r="A26" s="41">
        <v>2140112</v>
      </c>
      <c r="B26" s="45" t="s">
        <v>361</v>
      </c>
      <c r="C26" s="43">
        <f t="shared" si="5"/>
        <v>172.19</v>
      </c>
      <c r="D26" s="46"/>
      <c r="E26" s="46">
        <v>172.19</v>
      </c>
      <c r="F26" s="46"/>
      <c r="G26" s="46"/>
      <c r="H26" s="46"/>
    </row>
    <row r="27" spans="1:8" ht="24.75" customHeight="1">
      <c r="A27" s="41">
        <v>2140199</v>
      </c>
      <c r="B27" s="45" t="s">
        <v>362</v>
      </c>
      <c r="C27" s="43">
        <f t="shared" ref="C27:C34" si="7">SUM(D27:H27)</f>
        <v>35</v>
      </c>
      <c r="D27" s="46"/>
      <c r="E27" s="46">
        <v>35</v>
      </c>
      <c r="F27" s="46"/>
      <c r="G27" s="46"/>
      <c r="H27" s="46"/>
    </row>
    <row r="28" spans="1:8" ht="24.75" customHeight="1">
      <c r="A28" s="41">
        <v>21406</v>
      </c>
      <c r="B28" s="45" t="s">
        <v>363</v>
      </c>
      <c r="C28" s="43">
        <f t="shared" si="7"/>
        <v>13890.98</v>
      </c>
      <c r="D28" s="43">
        <f>SUM(D29:D29)</f>
        <v>0</v>
      </c>
      <c r="E28" s="43">
        <f>SUM(E29:E29)</f>
        <v>13890.98</v>
      </c>
      <c r="F28" s="43">
        <f>SUM(F29:F29)</f>
        <v>0</v>
      </c>
      <c r="G28" s="43">
        <f>SUM(G29:G29)</f>
        <v>0</v>
      </c>
      <c r="H28" s="43">
        <f>SUM(H29:H29)</f>
        <v>0</v>
      </c>
    </row>
    <row r="29" spans="1:8" ht="24.75" customHeight="1">
      <c r="A29" s="41">
        <v>2140601</v>
      </c>
      <c r="B29" s="45" t="s">
        <v>364</v>
      </c>
      <c r="C29" s="43">
        <f t="shared" si="7"/>
        <v>13890.98</v>
      </c>
      <c r="D29" s="46"/>
      <c r="E29" s="46">
        <f>13846+44.98</f>
        <v>13890.98</v>
      </c>
      <c r="F29" s="46"/>
      <c r="G29" s="46"/>
      <c r="H29" s="46"/>
    </row>
    <row r="30" spans="1:8" ht="24.75" customHeight="1">
      <c r="A30" s="41">
        <v>21499</v>
      </c>
      <c r="B30" s="45" t="s">
        <v>365</v>
      </c>
      <c r="C30" s="43">
        <f t="shared" si="7"/>
        <v>28</v>
      </c>
      <c r="D30" s="43">
        <f t="shared" ref="D30:H30" si="8">SUM(D31)</f>
        <v>0</v>
      </c>
      <c r="E30" s="43">
        <f t="shared" si="8"/>
        <v>28</v>
      </c>
      <c r="F30" s="43">
        <f t="shared" si="8"/>
        <v>0</v>
      </c>
      <c r="G30" s="43">
        <f t="shared" si="8"/>
        <v>0</v>
      </c>
      <c r="H30" s="43">
        <f t="shared" si="8"/>
        <v>0</v>
      </c>
    </row>
    <row r="31" spans="1:8" ht="24.75" customHeight="1">
      <c r="A31" s="41">
        <v>2149999</v>
      </c>
      <c r="B31" s="45" t="s">
        <v>469</v>
      </c>
      <c r="C31" s="43">
        <f t="shared" si="7"/>
        <v>28</v>
      </c>
      <c r="D31" s="46"/>
      <c r="E31" s="46">
        <v>28</v>
      </c>
      <c r="F31" s="46"/>
      <c r="G31" s="46"/>
      <c r="H31" s="46"/>
    </row>
    <row r="32" spans="1:8" ht="24.75" customHeight="1">
      <c r="A32" s="41">
        <v>221</v>
      </c>
      <c r="B32" s="42" t="s">
        <v>367</v>
      </c>
      <c r="C32" s="43">
        <f t="shared" si="7"/>
        <v>19.350000000000001</v>
      </c>
      <c r="D32" s="43">
        <f t="shared" ref="D32:H32" si="9">SUM(D33)</f>
        <v>19.350000000000001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</row>
    <row r="33" spans="1:8" ht="24.75" customHeight="1">
      <c r="A33" s="41">
        <v>22102</v>
      </c>
      <c r="B33" s="42" t="s">
        <v>368</v>
      </c>
      <c r="C33" s="43">
        <f t="shared" si="7"/>
        <v>19.350000000000001</v>
      </c>
      <c r="D33" s="43">
        <f t="shared" ref="D33:H33" si="10">SUM(D34)</f>
        <v>19.350000000000001</v>
      </c>
      <c r="E33" s="43">
        <f t="shared" si="10"/>
        <v>0</v>
      </c>
      <c r="F33" s="43">
        <f t="shared" si="10"/>
        <v>0</v>
      </c>
      <c r="G33" s="43">
        <f t="shared" si="10"/>
        <v>0</v>
      </c>
      <c r="H33" s="43">
        <f t="shared" si="10"/>
        <v>0</v>
      </c>
    </row>
    <row r="34" spans="1:8" ht="24.75" customHeight="1">
      <c r="A34" s="41">
        <v>2210201</v>
      </c>
      <c r="B34" s="42" t="s">
        <v>369</v>
      </c>
      <c r="C34" s="43">
        <f t="shared" si="7"/>
        <v>19.350000000000001</v>
      </c>
      <c r="D34" s="46">
        <v>19.350000000000001</v>
      </c>
      <c r="E34" s="46"/>
      <c r="F34" s="46"/>
      <c r="G34" s="46"/>
      <c r="H34" s="46"/>
    </row>
  </sheetData>
  <mergeCells count="1">
    <mergeCell ref="A2:H2"/>
  </mergeCells>
  <phoneticPr fontId="27" type="noConversion"/>
  <printOptions horizontalCentered="1"/>
  <pageMargins left="0" right="0" top="0.98425196850393704" bottom="0.98425196850393704" header="0.511811023622047" footer="0.51181102362204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11</vt:i4>
      </vt:variant>
    </vt:vector>
  </HeadingPairs>
  <TitlesOfParts>
    <vt:vector size="2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Sheet1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'9 政府采购明细表'!Print_Area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重庆市梁平区交通委员会（本级）</cp:lastModifiedBy>
  <cp:lastPrinted>2021-04-27T07:18:08Z</cp:lastPrinted>
  <dcterms:created xsi:type="dcterms:W3CDTF">2015-06-05T18:19:00Z</dcterms:created>
  <dcterms:modified xsi:type="dcterms:W3CDTF">2021-04-27T08:10:48Z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