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 firstSheet="5" activeTab="10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单位收支总表" sheetId="7" r:id="rId7"/>
    <sheet name="7 单位收入总表" sheetId="8" r:id="rId8"/>
    <sheet name="8 单位支出总表" sheetId="9" r:id="rId9"/>
    <sheet name="9 政府采购明细表" sheetId="10" r:id="rId10"/>
    <sheet name="10 项目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一般公共预算支出'!$A$1:$E$25</definedName>
    <definedName name="_xlnm.Print_Area" localSheetId="3">'3 一般公共预算财政基本支出'!$A$1:$E$42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单位收支总表'!$A$1:$D$22</definedName>
    <definedName name="_xlnm.Print_Area" localSheetId="7">'7 单位收入总表'!$A$1:$L$24</definedName>
    <definedName name="_xlnm.Print_Area" localSheetId="8">'8 单位支出总表'!$A$1:$H$15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单位收入总表'!$1:$6</definedName>
    <definedName name="_xlnm.Print_Titles" localSheetId="8">'8 单位支出总表'!$1:$5</definedName>
  </definedNames>
  <calcPr calcId="145621" concurrentCalc="0"/>
</workbook>
</file>

<file path=xl/calcChain.xml><?xml version="1.0" encoding="utf-8"?>
<calcChain xmlns="http://schemas.openxmlformats.org/spreadsheetml/2006/main">
  <c r="E7" i="9" l="1"/>
  <c r="D7" i="9"/>
  <c r="C7" i="9"/>
  <c r="E8" i="8"/>
  <c r="D8" i="8"/>
  <c r="C8" i="8"/>
  <c r="E7" i="8"/>
  <c r="D7" i="8"/>
  <c r="C7" i="8"/>
  <c r="D19" i="7"/>
  <c r="B7" i="7"/>
  <c r="B8" i="7"/>
  <c r="B9" i="7"/>
  <c r="B19" i="7"/>
  <c r="B22" i="7"/>
  <c r="D20" i="7"/>
  <c r="D22" i="7"/>
  <c r="C16" i="6"/>
  <c r="C15" i="6"/>
  <c r="C14" i="6"/>
  <c r="C13" i="6"/>
  <c r="C12" i="6"/>
  <c r="C11" i="6"/>
  <c r="C10" i="6"/>
  <c r="E9" i="6"/>
  <c r="D9" i="6"/>
  <c r="C9" i="6"/>
  <c r="I8" i="5"/>
  <c r="G8" i="5"/>
  <c r="C41" i="4"/>
  <c r="C40" i="4"/>
  <c r="C39" i="4"/>
  <c r="E38" i="4"/>
  <c r="D38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D19" i="4"/>
  <c r="C19" i="4"/>
  <c r="C18" i="4"/>
  <c r="C17" i="4"/>
  <c r="C16" i="4"/>
  <c r="C15" i="4"/>
  <c r="C14" i="4"/>
  <c r="C13" i="4"/>
  <c r="C12" i="4"/>
  <c r="C10" i="4"/>
  <c r="C9" i="4"/>
  <c r="E8" i="4"/>
  <c r="D8" i="4"/>
  <c r="C8" i="4"/>
  <c r="E7" i="4"/>
  <c r="D7" i="4"/>
  <c r="C7" i="4"/>
  <c r="C24" i="3"/>
  <c r="C23" i="3"/>
  <c r="E22" i="3"/>
  <c r="D22" i="3"/>
  <c r="C22" i="3"/>
  <c r="C21" i="3"/>
  <c r="C20" i="3"/>
  <c r="C19" i="3"/>
  <c r="E18" i="3"/>
  <c r="C18" i="3"/>
  <c r="C17" i="3"/>
  <c r="C16" i="3"/>
  <c r="E15" i="3"/>
  <c r="D15" i="3"/>
  <c r="C15" i="3"/>
  <c r="C14" i="3"/>
  <c r="D13" i="3"/>
  <c r="C13" i="3"/>
  <c r="C12" i="3"/>
  <c r="C11" i="3"/>
  <c r="C10" i="3"/>
  <c r="D9" i="3"/>
  <c r="C9" i="3"/>
  <c r="E8" i="3"/>
  <c r="D8" i="3"/>
  <c r="C8" i="3"/>
  <c r="E7" i="3"/>
  <c r="D7" i="3"/>
  <c r="C7" i="3"/>
  <c r="G7" i="2"/>
  <c r="G16" i="2"/>
  <c r="G18" i="2"/>
  <c r="F7" i="2"/>
  <c r="F16" i="2"/>
  <c r="F18" i="2"/>
  <c r="E7" i="2"/>
  <c r="E16" i="2"/>
  <c r="E18" i="2"/>
  <c r="D18" i="2"/>
  <c r="B7" i="2"/>
  <c r="B11" i="2"/>
  <c r="B18" i="2"/>
  <c r="D16" i="2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<sst xmlns="http://schemas.openxmlformats.org/spreadsheetml/2006/main" count="1463" uniqueCount="563">
  <si>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</si>
  <si>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</si>
  <si>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</si>
  <si>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</si>
  <si>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</si>
  <si>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</si>
  <si>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</si>
  <si>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</si>
  <si>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</si>
  <si>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</si>
  <si>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</si>
  <si>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</si>
  <si>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</si>
  <si>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</si>
  <si>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</si>
  <si>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</si>
  <si>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</si>
  <si>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</si>
  <si>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</si>
  <si>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</si>
  <si>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</si>
  <si>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</si>
  <si>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</si>
  <si>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</si>
  <si>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</si>
  <si>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</si>
  <si>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</si>
  <si>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</si>
  <si>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</si>
  <si>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</si>
  <si>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</si>
  <si>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</si>
  <si>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</si>
  <si>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</si>
  <si>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</si>
  <si>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</si>
  <si>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</si>
  <si>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</si>
  <si>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</si>
  <si>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</si>
  <si>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</si>
  <si>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</si>
  <si>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</si>
  <si>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</si>
  <si>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</si>
  <si>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</si>
  <si>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</si>
  <si>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</si>
  <si>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</si>
  <si>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</si>
  <si>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</si>
  <si>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</si>
  <si>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</si>
  <si>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</si>
  <si>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</si>
  <si>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</si>
  <si>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</si>
  <si>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</si>
  <si>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</si>
  <si>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</si>
  <si>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</si>
  <si>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</si>
  <si>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</si>
  <si>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</si>
  <si>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</si>
  <si>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</si>
  <si>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</si>
  <si>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</si>
  <si>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</si>
  <si>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</si>
  <si>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</si>
  <si>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</si>
  <si>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</si>
  <si>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</si>
  <si>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</si>
  <si>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</si>
  <si>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</si>
  <si>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</si>
  <si>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</si>
  <si>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</si>
  <si>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</si>
  <si>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</si>
  <si>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</si>
  <si>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</si>
  <si>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</si>
  <si>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</si>
  <si>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</si>
  <si>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</si>
  <si>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</si>
  <si>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</si>
  <si>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</si>
  <si>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</si>
  <si>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</si>
  <si>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</si>
  <si>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</si>
  <si>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</si>
  <si>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</si>
  <si>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</si>
  <si>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</si>
  <si>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</si>
  <si>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</si>
  <si>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</si>
  <si>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</si>
  <si>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</si>
  <si>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</si>
  <si>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</si>
  <si>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</si>
  <si>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</si>
  <si>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</si>
  <si>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</si>
  <si>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</si>
  <si>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</si>
  <si>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</si>
  <si>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</si>
  <si>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</si>
  <si>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</si>
  <si>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</si>
  <si>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</si>
  <si>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</si>
  <si>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</si>
  <si>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</si>
  <si>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</si>
  <si>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</si>
  <si>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</si>
  <si>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</si>
  <si>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</si>
  <si>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</si>
  <si>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</si>
  <si>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</si>
  <si>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</si>
  <si>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</si>
  <si>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</si>
  <si>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</si>
  <si>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</si>
  <si>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</si>
  <si>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</si>
  <si>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</si>
  <si>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</si>
  <si>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</si>
  <si>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</si>
  <si>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</si>
  <si>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</si>
  <si>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</si>
  <si>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</si>
  <si>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</si>
  <si>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</si>
  <si>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</si>
  <si>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</si>
  <si>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</si>
  <si>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</si>
  <si>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</si>
  <si>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</si>
  <si>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</si>
  <si>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</si>
  <si>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</si>
  <si>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</si>
  <si>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</si>
  <si>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</si>
  <si>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</si>
  <si>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</si>
  <si>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</si>
  <si>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</si>
  <si>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</si>
  <si>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</si>
  <si>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</si>
  <si>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</si>
  <si>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</si>
  <si>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</si>
  <si>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</si>
  <si>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</si>
  <si>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</si>
  <si>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</si>
  <si>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</si>
  <si>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</si>
  <si>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</si>
  <si>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</si>
  <si>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</si>
  <si>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</si>
  <si>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</si>
  <si>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</si>
  <si>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</si>
  <si>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</si>
  <si>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</si>
  <si>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</si>
  <si>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</si>
  <si>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</si>
  <si>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</si>
  <si>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</si>
  <si>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</si>
  <si>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</si>
  <si>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</si>
  <si>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</si>
  <si>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</si>
  <si>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</si>
  <si>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</si>
  <si>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</si>
  <si>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</si>
  <si>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</si>
  <si>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</si>
  <si>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</si>
  <si>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</si>
  <si>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</si>
  <si>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</si>
  <si>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</si>
  <si>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</si>
  <si>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</si>
  <si>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</si>
  <si>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</si>
  <si>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</si>
  <si>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</si>
  <si>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</si>
  <si>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</si>
  <si>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</si>
  <si>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</si>
  <si>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</si>
  <si>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</si>
  <si>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</si>
  <si>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</si>
  <si>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</si>
  <si>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</si>
  <si>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</si>
  <si>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</si>
  <si>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</si>
  <si>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</si>
  <si>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</si>
  <si>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</si>
  <si>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</si>
  <si>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</si>
  <si>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</si>
  <si>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</si>
  <si>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</si>
  <si>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</si>
  <si>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</si>
  <si>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</si>
  <si>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</si>
  <si>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</si>
  <si>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</si>
  <si>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</si>
  <si>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</si>
  <si>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</si>
  <si>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</si>
  <si>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</si>
  <si>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</si>
  <si>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</si>
  <si>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</si>
  <si>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</si>
  <si>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</si>
  <si>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</si>
  <si>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</si>
  <si>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</si>
  <si>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</si>
  <si>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</si>
  <si>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</si>
  <si>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</si>
  <si>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</si>
  <si>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</si>
  <si>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</si>
  <si>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</si>
  <si>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</si>
  <si>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</si>
  <si>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</si>
  <si>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</si>
  <si>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</si>
  <si>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</si>
  <si>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</si>
  <si>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</si>
  <si>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</si>
  <si>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</si>
  <si>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</si>
  <si>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</si>
  <si>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</si>
  <si>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</si>
  <si>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</si>
  <si>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</si>
  <si>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</si>
  <si>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</si>
  <si>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</si>
  <si>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</si>
  <si>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</si>
  <si>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</si>
  <si>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</si>
  <si>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</si>
  <si>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</si>
  <si>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</si>
  <si>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</si>
  <si>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</si>
  <si>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</si>
  <si>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</si>
  <si>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</si>
  <si>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</si>
  <si>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</si>
  <si>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</si>
  <si>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</si>
  <si>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</si>
  <si>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</si>
  <si>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</si>
  <si>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</si>
  <si>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</si>
  <si>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</si>
  <si>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</si>
  <si>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</si>
  <si>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</si>
  <si>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</si>
  <si>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</si>
  <si>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</si>
  <si>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</si>
  <si>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</si>
  <si>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</si>
  <si>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</si>
  <si>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</si>
  <si>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</si>
  <si>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</si>
  <si>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重庆市梁平区殡仪馆财政拨款收支总表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</si>
  <si>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</si>
  <si>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</si>
  <si>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</si>
  <si>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</si>
  <si>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</si>
  <si>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</si>
  <si>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</si>
  <si>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</si>
  <si>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</si>
  <si>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</si>
  <si>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r>
      <rPr>
        <sz val="12"/>
        <rFont val="宋体"/>
        <family val="3"/>
        <charset val="134"/>
      </rPr>
      <t>一、本年支出</t>
    </r>
  </si>
  <si>
    <t>一般公共预算拨款</t>
  </si>
  <si>
    <r>
      <rPr>
        <sz val="12"/>
        <rFont val="宋体"/>
        <family val="3"/>
        <charset val="134"/>
      </rPr>
      <t>一般公共服务</t>
    </r>
  </si>
  <si>
    <t>政府性基金预算拨款</t>
  </si>
  <si>
    <r>
      <rPr>
        <sz val="12"/>
        <rFont val="宋体"/>
        <family val="3"/>
        <charset val="134"/>
      </rPr>
      <t>教育</t>
    </r>
  </si>
  <si>
    <t>国有资本经营预算拨款</t>
  </si>
  <si>
    <r>
      <rPr>
        <sz val="12"/>
        <rFont val="宋体"/>
        <family val="3"/>
        <charset val="134"/>
      </rPr>
      <t>社会保障和就业</t>
    </r>
  </si>
  <si>
    <t>二、上年结转</t>
  </si>
  <si>
    <r>
      <rPr>
        <sz val="12"/>
        <rFont val="宋体"/>
        <family val="3"/>
        <charset val="134"/>
      </rPr>
      <t>卫生健康</t>
    </r>
  </si>
  <si>
    <r>
      <rPr>
        <sz val="12"/>
        <rFont val="宋体"/>
        <family val="3"/>
        <charset val="134"/>
      </rPr>
      <t>节能环保</t>
    </r>
  </si>
  <si>
    <r>
      <rPr>
        <sz val="12"/>
        <rFont val="宋体"/>
        <family val="3"/>
        <charset val="134"/>
      </rPr>
      <t>城乡社区事务</t>
    </r>
  </si>
  <si>
    <r>
      <rPr>
        <sz val="12"/>
        <rFont val="宋体"/>
        <family val="3"/>
        <charset val="134"/>
      </rPr>
      <t>住房保障支出</t>
    </r>
  </si>
  <si>
    <r>
      <rPr>
        <sz val="12"/>
        <rFont val="宋体"/>
        <family val="3"/>
        <charset val="134"/>
      </rPr>
      <t>二、结转下年</t>
    </r>
  </si>
  <si>
    <t>收入总数</t>
  </si>
  <si>
    <r>
      <rPr>
        <sz val="12"/>
        <rFont val="宋体"/>
        <family val="3"/>
        <charset val="134"/>
      </rPr>
      <t>支出总数</t>
    </r>
  </si>
  <si>
    <t>附件3-2</t>
  </si>
  <si>
    <t>重庆市梁平区殡仪馆一般公共预算财政拨款支出预算表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</si>
  <si>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</si>
  <si>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</si>
  <si>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</si>
  <si>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</si>
  <si>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</si>
  <si>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</si>
  <si>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</si>
  <si>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</si>
  <si>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社会保障和就业支出</t>
  </si>
  <si>
    <t>20805</t>
  </si>
  <si>
    <t xml:space="preserve">    行政事业单位养老支出</t>
  </si>
  <si>
    <t>2080599</t>
  </si>
  <si>
    <t xml:space="preserve">      事业单位离退休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</si>
  <si>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</si>
  <si>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</si>
  <si>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</si>
  <si>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</si>
  <si>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20808</t>
  </si>
  <si>
    <t xml:space="preserve">    抚恤</t>
  </si>
  <si>
    <t>200801</t>
  </si>
  <si>
    <t xml:space="preserve">      死亡抚恤</t>
  </si>
  <si>
    <t>20810</t>
  </si>
  <si>
    <t xml:space="preserve">    社会福利</t>
  </si>
  <si>
    <t>2081004</t>
  </si>
  <si>
    <t xml:space="preserve">      殡葬</t>
  </si>
  <si>
    <t>210</t>
  </si>
  <si>
    <t xml:space="preserve">  卫生健康支出</t>
  </si>
  <si>
    <t>21011</t>
  </si>
  <si>
    <t xml:space="preserve">    行政事业单位医疗</t>
  </si>
  <si>
    <t>2101102</t>
  </si>
  <si>
    <t xml:space="preserve">      事业单位医疗</t>
  </si>
  <si>
    <t>2101199</t>
  </si>
  <si>
    <t xml:space="preserve">      其他行政事业单位医疗支出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</si>
  <si>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</si>
  <si>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</si>
  <si>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</si>
  <si>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</si>
  <si>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</si>
  <si>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</si>
  <si>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备注：本表反映2022年当年一般公共预算财政拨款支出情况。</t>
  </si>
  <si>
    <t>附件3-3</t>
  </si>
  <si>
    <t>重庆市梁平区殡仪馆一般公共预算财政拨款基本支出预算表</t>
  </si>
  <si>
    <t>经济分类科目</t>
  </si>
  <si>
    <t>2022年基本支出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</si>
  <si>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</si>
  <si>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</si>
  <si>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</si>
  <si>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</si>
  <si>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</si>
  <si>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</si>
  <si>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</si>
  <si>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</si>
  <si>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</si>
  <si>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>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</si>
  <si>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</si>
  <si>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</si>
  <si>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</si>
  <si>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</si>
  <si>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</si>
  <si>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</si>
  <si>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</si>
  <si>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</si>
  <si>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</si>
  <si>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</si>
  <si>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</si>
  <si>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</si>
  <si>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</si>
  <si>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</si>
  <si>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</si>
  <si>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</si>
  <si>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</si>
  <si>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</si>
  <si>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</si>
  <si>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</si>
  <si>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</si>
  <si>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</si>
  <si>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</si>
  <si>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</si>
  <si>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</si>
  <si>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</si>
  <si>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</si>
  <si>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</si>
  <si>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</si>
  <si>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</si>
  <si>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</si>
  <si>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</si>
  <si>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</si>
  <si>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</si>
  <si>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</si>
  <si>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</si>
  <si>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</si>
  <si>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</si>
  <si>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</si>
  <si>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</si>
  <si>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</si>
  <si>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</si>
  <si>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</si>
  <si>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</si>
  <si>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</si>
  <si>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</si>
  <si>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</si>
  <si>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</si>
  <si>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</si>
  <si>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</si>
  <si>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</si>
  <si>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</si>
  <si>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</si>
  <si>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</si>
  <si>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</si>
  <si>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</si>
  <si>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</si>
  <si>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</si>
  <si>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</si>
  <si>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</si>
  <si>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</si>
  <si>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</si>
  <si>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</si>
  <si>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重庆市梁平区殡仪馆一般公共预算“三公”经费支出表</t>
  </si>
  <si>
    <t>2020年预算数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</si>
  <si>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</si>
  <si>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</si>
  <si>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</si>
  <si>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</si>
  <si>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</si>
  <si>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</si>
  <si>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</si>
  <si>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重庆市梁平区殡仪馆政府性基金预算支出表</t>
  </si>
  <si>
    <t>本年政府性基金预算财政拨款支出</t>
  </si>
  <si>
    <t>备注：本单位无政府性基金收支，故此表无数据。</t>
  </si>
  <si>
    <t>附件3-6</t>
  </si>
  <si>
    <t>重庆市梁平区殡仪馆收支总表</t>
  </si>
  <si>
    <t>一般公共预算拨款收入</t>
  </si>
  <si>
    <t>一般公共服务</t>
  </si>
  <si>
    <t>政府性基金预算拨款收入</t>
  </si>
  <si>
    <t>公共安全</t>
  </si>
  <si>
    <t>国有资本经营预算拨款收入</t>
  </si>
  <si>
    <t>教育</t>
  </si>
  <si>
    <t>事业收入预算</t>
  </si>
  <si>
    <t>科学技术</t>
  </si>
  <si>
    <t>事业单位经营收入预算</t>
  </si>
  <si>
    <t>文化旅游体育与传媒</t>
  </si>
  <si>
    <t>其他收入预算</t>
  </si>
  <si>
    <t>社会保障和就业</t>
  </si>
  <si>
    <t>卫生健康</t>
  </si>
  <si>
    <t>节能环保</t>
  </si>
  <si>
    <t>城乡社区事务</t>
  </si>
  <si>
    <t>农林水事务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</si>
  <si>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</si>
  <si>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</si>
  <si>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</si>
  <si>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</si>
  <si>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</si>
  <si>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</si>
  <si>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</si>
  <si>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</si>
  <si>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</si>
  <si>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</si>
  <si>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重庆市梁平区殡仪馆收入总表</t>
  </si>
  <si>
    <t>科目</t>
  </si>
  <si>
    <t>非教育收费收入预算</t>
  </si>
  <si>
    <t>教育收费预算收入</t>
  </si>
  <si>
    <t>2080502</t>
  </si>
  <si>
    <t>……</t>
  </si>
  <si>
    <t>附件3-8</t>
  </si>
  <si>
    <t>重庆市梁平区殡仪馆支出总表</t>
  </si>
  <si>
    <t>上缴上级支出</t>
  </si>
  <si>
    <t>事业单位经营支出</t>
  </si>
  <si>
    <t>对下级单位补助支出</t>
  </si>
  <si>
    <t>附件3-9</t>
  </si>
  <si>
    <t>重庆市梁平区殡仪馆政府采购预算明细表</t>
  </si>
  <si>
    <t>教育收费收入预算</t>
  </si>
  <si>
    <t>货物类</t>
  </si>
  <si>
    <t>服务类</t>
  </si>
  <si>
    <t>工程类</t>
  </si>
  <si>
    <t>附件3-11</t>
  </si>
  <si>
    <t>2022年项目绩效目标表</t>
  </si>
  <si>
    <t>指标性质</t>
  </si>
  <si>
    <t>指标值</t>
  </si>
  <si>
    <t>单位信息：</t>
  </si>
  <si>
    <t>预算项目：</t>
  </si>
  <si>
    <t>职能职责与活动：</t>
  </si>
  <si>
    <t>主管部门：</t>
  </si>
  <si>
    <t>重庆市梁平区民政局</t>
  </si>
  <si>
    <t>项目经办人：</t>
  </si>
  <si>
    <t>项目总额：</t>
  </si>
  <si>
    <t>万元</t>
  </si>
  <si>
    <t>预算执行率权重：</t>
  </si>
  <si>
    <t>项目经办人电话：</t>
  </si>
  <si>
    <t>其中: 财政资金：</t>
  </si>
  <si>
    <t>年度目标：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</si>
  <si>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</si>
  <si>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</si>
  <si>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</si>
  <si>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</si>
  <si>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</si>
  <si>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</si>
  <si>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</si>
  <si>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</si>
  <si>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</si>
  <si>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</si>
  <si>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</si>
  <si>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</si>
  <si>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</si>
  <si>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</si>
  <si>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</si>
  <si>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≥</t>
  </si>
  <si>
    <t>正向</t>
  </si>
  <si>
    <t>%</t>
  </si>
  <si>
    <t>20</t>
  </si>
  <si>
    <t>满意度指标</t>
  </si>
  <si>
    <t>服务对象满意度指标</t>
  </si>
  <si>
    <t>90</t>
  </si>
  <si>
    <t>重庆市梁平区殡仪馆</t>
    <phoneticPr fontId="27" type="noConversion"/>
  </si>
  <si>
    <t>困难群众及交通肇事逃逸基本丧葬减免</t>
    <phoneticPr fontId="27" type="noConversion"/>
  </si>
  <si>
    <t>民社会福利/殡葬服务</t>
    <phoneticPr fontId="27" type="noConversion"/>
  </si>
  <si>
    <t>张劲松</t>
    <phoneticPr fontId="27" type="noConversion"/>
  </si>
  <si>
    <t>对城乡困难群众，交通肇事逃逸等，无力支付及无人支付基本丧葬服务费的群众进行减免。</t>
    <phoneticPr fontId="27" type="noConversion"/>
  </si>
  <si>
    <t>减免交通肇事逃逸丧葬服务人数</t>
  </si>
  <si>
    <t>减免困难群众丧葬服务人数</t>
  </si>
  <si>
    <t>丧葬服务人员满意度</t>
  </si>
  <si>
    <t>150</t>
  </si>
  <si>
    <t>人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</si>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</sst>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;;"/>
    <numFmt numFmtId="179" formatCode="0.00_ "/>
  </numFmts>
  <fonts count="31">
    <font>
      <sz val="11"/>
      <color theme="1"/>
      <name val="等线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SimSun"/>
      <family val="1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0"/>
      <name val="Arial"/>
      <family val="2"/>
    </font>
    <font>
      <sz val="9"/>
      <name val="等线"/>
      <charset val="134"/>
    </font>
    <font>
      <sz val="10"/>
      <color theme="1"/>
      <name val="方正黑体_GBK"/>
      <family val="4"/>
      <charset val="134"/>
    </font>
    <font>
      <sz val="10"/>
      <color theme="1"/>
      <name val="宋体"/>
      <family val="3"/>
      <charset val="134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  <font>
      <sz val="9"/>
      <name val="SimSun"/>
    </font>
    <font>
      <sz val="9"/>
      <color theme="1"/>
      <name val="等线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3" fillId="0" borderId="0"/>
    <xf numFmtId="0" fontId="10" fillId="0" borderId="0"/>
    <xf numFmtId="0" fontId="10" fillId="0" borderId="0"/>
  </cellStyleXfs>
  <cellXfs count="1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4" fillId="0" borderId="0" xfId="2" applyNumberFormat="1" applyFont="1" applyFill="1" applyAlignment="1" applyProtection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0" fillId="0" borderId="0" xfId="3"/>
    <xf numFmtId="0" fontId="4" fillId="0" borderId="0" xfId="3" applyNumberFormat="1" applyFont="1" applyFill="1" applyAlignment="1" applyProtection="1">
      <alignment horizontal="left" vertical="center"/>
    </xf>
    <xf numFmtId="0" fontId="10" fillId="0" borderId="0" xfId="3" applyFill="1"/>
    <xf numFmtId="0" fontId="12" fillId="0" borderId="0" xfId="3" applyFont="1" applyFill="1" applyAlignment="1">
      <alignment horizontal="centerContinuous"/>
    </xf>
    <xf numFmtId="0" fontId="10" fillId="0" borderId="0" xfId="3" applyFill="1" applyAlignment="1">
      <alignment horizontal="centerContinuous"/>
    </xf>
    <xf numFmtId="0" fontId="10" fillId="0" borderId="0" xfId="3" applyAlignment="1">
      <alignment horizontal="centerContinuous"/>
    </xf>
    <xf numFmtId="0" fontId="12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9" fontId="9" fillId="0" borderId="1" xfId="3" applyNumberFormat="1" applyFont="1" applyFill="1" applyBorder="1" applyAlignment="1" applyProtection="1">
      <alignment horizontal="right" vertical="center"/>
    </xf>
    <xf numFmtId="49" fontId="9" fillId="0" borderId="1" xfId="3" applyNumberFormat="1" applyFont="1" applyFill="1" applyBorder="1" applyAlignment="1" applyProtection="1">
      <alignment horizontal="left" vertical="center"/>
    </xf>
    <xf numFmtId="0" fontId="10" fillId="0" borderId="1" xfId="3" applyFill="1" applyBorder="1"/>
    <xf numFmtId="0" fontId="10" fillId="0" borderId="1" xfId="3" applyBorder="1"/>
    <xf numFmtId="178" fontId="9" fillId="0" borderId="1" xfId="3" applyNumberFormat="1" applyFont="1" applyFill="1" applyBorder="1" applyAlignment="1" applyProtection="1">
      <alignment vertical="center"/>
    </xf>
    <xf numFmtId="0" fontId="10" fillId="0" borderId="0" xfId="3" applyAlignment="1">
      <alignment vertical="center"/>
    </xf>
    <xf numFmtId="0" fontId="11" fillId="0" borderId="0" xfId="3" applyNumberFormat="1" applyFont="1" applyFill="1" applyAlignment="1" applyProtection="1">
      <alignment horizontal="centerContinuous"/>
    </xf>
    <xf numFmtId="0" fontId="4" fillId="0" borderId="0" xfId="3" applyNumberFormat="1" applyFont="1" applyFill="1" applyAlignment="1" applyProtection="1">
      <alignment horizontal="centerContinuous"/>
    </xf>
    <xf numFmtId="0" fontId="8" fillId="0" borderId="0" xfId="3" applyNumberFormat="1" applyFont="1" applyFill="1" applyAlignment="1" applyProtection="1">
      <alignment horizontal="centerContinuous"/>
    </xf>
    <xf numFmtId="0" fontId="8" fillId="0" borderId="1" xfId="3" applyNumberFormat="1" applyFont="1" applyFill="1" applyBorder="1" applyAlignment="1" applyProtection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4" fontId="9" fillId="0" borderId="4" xfId="3" applyNumberFormat="1" applyFont="1" applyFill="1" applyBorder="1" applyAlignment="1" applyProtection="1">
      <alignment horizontal="right" vertical="center" wrapText="1"/>
    </xf>
    <xf numFmtId="49" fontId="9" fillId="0" borderId="1" xfId="3" applyNumberFormat="1" applyFont="1" applyFill="1" applyBorder="1" applyAlignment="1" applyProtection="1">
      <alignment vertical="center"/>
    </xf>
    <xf numFmtId="0" fontId="10" fillId="0" borderId="1" xfId="3" applyFill="1" applyBorder="1" applyAlignment="1">
      <alignment vertical="center"/>
    </xf>
    <xf numFmtId="0" fontId="13" fillId="0" borderId="0" xfId="3" applyFont="1" applyFill="1" applyAlignment="1">
      <alignment horizontal="right"/>
    </xf>
    <xf numFmtId="0" fontId="9" fillId="0" borderId="6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3" fillId="0" borderId="0" xfId="3" applyFont="1" applyAlignment="1">
      <alignment horizontal="right"/>
    </xf>
    <xf numFmtId="0" fontId="11" fillId="0" borderId="0" xfId="3" applyFont="1" applyFill="1" applyAlignment="1">
      <alignment horizontal="centerContinuous" vertical="center"/>
    </xf>
    <xf numFmtId="0" fontId="14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8" fillId="0" borderId="7" xfId="3" applyNumberFormat="1" applyFont="1" applyFill="1" applyBorder="1" applyAlignment="1" applyProtection="1">
      <alignment horizontal="center" vertical="center"/>
    </xf>
    <xf numFmtId="0" fontId="8" fillId="0" borderId="7" xfId="3" applyNumberFormat="1" applyFont="1" applyFill="1" applyBorder="1" applyAlignment="1" applyProtection="1">
      <alignment horizontal="centerContinuous" vertical="center" wrapText="1"/>
    </xf>
    <xf numFmtId="0" fontId="9" fillId="0" borderId="8" xfId="3" applyFont="1" applyFill="1" applyBorder="1" applyAlignment="1">
      <alignment vertical="center"/>
    </xf>
    <xf numFmtId="4" fontId="9" fillId="2" borderId="1" xfId="3" applyNumberFormat="1" applyFont="1" applyFill="1" applyBorder="1" applyAlignment="1" applyProtection="1">
      <alignment horizontal="right" vertical="center" wrapText="1"/>
    </xf>
    <xf numFmtId="0" fontId="9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vertical="center" wrapText="1"/>
    </xf>
    <xf numFmtId="0" fontId="9" fillId="0" borderId="3" xfId="3" applyFont="1" applyBorder="1" applyAlignment="1">
      <alignment vertical="center"/>
    </xf>
    <xf numFmtId="0" fontId="9" fillId="0" borderId="4" xfId="3" applyFont="1" applyBorder="1" applyAlignment="1">
      <alignment vertical="center" wrapText="1"/>
    </xf>
    <xf numFmtId="4" fontId="9" fillId="0" borderId="4" xfId="3" applyNumberFormat="1" applyFont="1" applyBorder="1" applyAlignment="1">
      <alignment vertical="center" wrapText="1"/>
    </xf>
    <xf numFmtId="0" fontId="9" fillId="0" borderId="3" xfId="3" applyFont="1" applyBorder="1" applyAlignment="1">
      <alignment horizontal="left" vertical="center"/>
    </xf>
    <xf numFmtId="0" fontId="9" fillId="0" borderId="3" xfId="3" applyFont="1" applyFill="1" applyBorder="1" applyAlignment="1">
      <alignment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0" fontId="9" fillId="0" borderId="4" xfId="3" applyFont="1" applyFill="1" applyBorder="1" applyAlignment="1">
      <alignment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2" borderId="2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>
      <alignment vertical="center" wrapText="1"/>
    </xf>
    <xf numFmtId="4" fontId="9" fillId="0" borderId="2" xfId="3" applyNumberFormat="1" applyFont="1" applyFill="1" applyBorder="1" applyAlignment="1">
      <alignment horizontal="right"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2" borderId="7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 wrapText="1"/>
    </xf>
    <xf numFmtId="0" fontId="3" fillId="0" borderId="0" xfId="3" applyFont="1" applyFill="1"/>
    <xf numFmtId="0" fontId="11" fillId="0" borderId="0" xfId="3" applyFont="1" applyFill="1" applyAlignment="1">
      <alignment horizontal="centerContinuous"/>
    </xf>
    <xf numFmtId="0" fontId="15" fillId="0" borderId="0" xfId="3" applyFont="1" applyAlignment="1">
      <alignment horizontal="centerContinuous"/>
    </xf>
    <xf numFmtId="0" fontId="8" fillId="0" borderId="0" xfId="3" applyFont="1" applyFill="1" applyAlignment="1">
      <alignment horizontal="centerContinuous"/>
    </xf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right"/>
    </xf>
    <xf numFmtId="0" fontId="8" fillId="0" borderId="5" xfId="3" applyNumberFormat="1" applyFont="1" applyFill="1" applyBorder="1" applyAlignment="1" applyProtection="1">
      <alignment horizontal="center" vertical="center"/>
    </xf>
    <xf numFmtId="178" fontId="9" fillId="0" borderId="1" xfId="3" applyNumberFormat="1" applyFont="1" applyFill="1" applyBorder="1" applyAlignment="1" applyProtection="1">
      <alignment horizontal="left" vertical="center"/>
    </xf>
    <xf numFmtId="0" fontId="16" fillId="0" borderId="0" xfId="3" applyFont="1" applyFill="1"/>
    <xf numFmtId="0" fontId="15" fillId="0" borderId="0" xfId="3" applyFont="1" applyFill="1" applyAlignment="1">
      <alignment horizontal="centerContinuous"/>
    </xf>
    <xf numFmtId="0" fontId="3" fillId="0" borderId="0" xfId="3" applyFont="1"/>
    <xf numFmtId="0" fontId="8" fillId="0" borderId="5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3" xfId="3" applyNumberFormat="1" applyFont="1" applyFill="1" applyBorder="1" applyAlignment="1" applyProtection="1"/>
    <xf numFmtId="4" fontId="9" fillId="2" borderId="3" xfId="3" applyNumberFormat="1" applyFont="1" applyFill="1" applyBorder="1" applyAlignment="1" applyProtection="1">
      <alignment horizontal="right" vertical="center" wrapText="1"/>
    </xf>
    <xf numFmtId="0" fontId="13" fillId="0" borderId="0" xfId="3" applyFont="1" applyAlignment="1">
      <alignment horizontal="center" vertical="center"/>
    </xf>
    <xf numFmtId="4" fontId="9" fillId="2" borderId="4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0" fontId="13" fillId="0" borderId="0" xfId="3" applyFont="1" applyAlignment="1">
      <alignment horizontal="right" vertical="center"/>
    </xf>
    <xf numFmtId="49" fontId="11" fillId="0" borderId="0" xfId="3" applyNumberFormat="1" applyFont="1" applyFill="1" applyAlignment="1" applyProtection="1">
      <alignment horizontal="centerContinuous"/>
    </xf>
    <xf numFmtId="0" fontId="15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" fontId="9" fillId="2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49" fontId="10" fillId="0" borderId="0" xfId="3" applyNumberFormat="1"/>
    <xf numFmtId="49" fontId="4" fillId="0" borderId="0" xfId="3" applyNumberFormat="1" applyFont="1" applyFill="1" applyAlignment="1" applyProtection="1">
      <alignment horizontal="left" vertical="center"/>
    </xf>
    <xf numFmtId="49" fontId="15" fillId="0" borderId="0" xfId="3" applyNumberFormat="1" applyFont="1" applyAlignment="1">
      <alignment horizontal="centerContinuous"/>
    </xf>
    <xf numFmtId="49" fontId="15" fillId="0" borderId="0" xfId="3" applyNumberFormat="1" applyFont="1" applyFill="1" applyAlignment="1">
      <alignment horizontal="centerContinuous"/>
    </xf>
    <xf numFmtId="49" fontId="9" fillId="0" borderId="0" xfId="3" applyNumberFormat="1" applyFont="1" applyFill="1"/>
    <xf numFmtId="49" fontId="9" fillId="0" borderId="0" xfId="3" applyNumberFormat="1" applyFont="1"/>
    <xf numFmtId="0" fontId="9" fillId="0" borderId="0" xfId="3" applyNumberFormat="1" applyFont="1" applyFill="1" applyAlignment="1" applyProtection="1">
      <alignment horizontal="right"/>
    </xf>
    <xf numFmtId="49" fontId="8" fillId="0" borderId="7" xfId="3" applyNumberFormat="1" applyFont="1" applyFill="1" applyBorder="1" applyAlignment="1" applyProtection="1">
      <alignment horizontal="center" vertical="center"/>
    </xf>
    <xf numFmtId="4" fontId="9" fillId="0" borderId="1" xfId="3" applyNumberFormat="1" applyFont="1" applyFill="1" applyBorder="1" applyAlignment="1" applyProtection="1">
      <alignment horizontal="right" vertical="center"/>
    </xf>
    <xf numFmtId="49" fontId="9" fillId="3" borderId="1" xfId="3" applyNumberFormat="1" applyFont="1" applyFill="1" applyBorder="1" applyAlignment="1" applyProtection="1">
      <alignment horizontal="right" vertical="center"/>
    </xf>
    <xf numFmtId="49" fontId="9" fillId="3" borderId="1" xfId="3" applyNumberFormat="1" applyFont="1" applyFill="1" applyBorder="1" applyAlignment="1" applyProtection="1">
      <alignment horizontal="left" vertical="center"/>
    </xf>
    <xf numFmtId="4" fontId="9" fillId="3" borderId="1" xfId="3" applyNumberFormat="1" applyFont="1" applyFill="1" applyBorder="1" applyAlignment="1" applyProtection="1">
      <alignment horizontal="right" vertical="center"/>
    </xf>
    <xf numFmtId="4" fontId="9" fillId="4" borderId="1" xfId="3" applyNumberFormat="1" applyFont="1" applyFill="1" applyBorder="1" applyAlignment="1" applyProtection="1">
      <alignment horizontal="right" vertical="center"/>
    </xf>
    <xf numFmtId="49" fontId="9" fillId="0" borderId="1" xfId="3" applyNumberFormat="1" applyFont="1" applyFill="1" applyBorder="1" applyAlignment="1" applyProtection="1">
      <alignment horizontal="center" vertical="center"/>
    </xf>
    <xf numFmtId="49" fontId="16" fillId="0" borderId="0" xfId="3" applyNumberFormat="1" applyFont="1" applyFill="1"/>
    <xf numFmtId="49" fontId="10" fillId="0" borderId="0" xfId="3" applyNumberFormat="1" applyFill="1"/>
    <xf numFmtId="0" fontId="3" fillId="0" borderId="0" xfId="2" applyFont="1"/>
    <xf numFmtId="0" fontId="10" fillId="0" borderId="0" xfId="2" applyAlignment="1">
      <alignment wrapText="1"/>
    </xf>
    <xf numFmtId="0" fontId="10" fillId="0" borderId="0" xfId="2"/>
    <xf numFmtId="0" fontId="3" fillId="0" borderId="0" xfId="2" applyFont="1" applyAlignment="1">
      <alignment wrapText="1"/>
    </xf>
    <xf numFmtId="0" fontId="11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8" fillId="0" borderId="7" xfId="2" applyNumberFormat="1" applyFont="1" applyFill="1" applyBorder="1" applyAlignment="1" applyProtection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4" fontId="17" fillId="2" borderId="5" xfId="2" applyNumberFormat="1" applyFont="1" applyFill="1" applyBorder="1" applyAlignment="1">
      <alignment horizontal="right" vertical="center" wrapText="1"/>
    </xf>
    <xf numFmtId="4" fontId="17" fillId="0" borderId="7" xfId="2" applyNumberFormat="1" applyFont="1" applyBorder="1" applyAlignment="1">
      <alignment horizontal="left" vertical="center"/>
    </xf>
    <xf numFmtId="4" fontId="17" fillId="2" borderId="7" xfId="2" applyNumberFormat="1" applyFont="1" applyFill="1" applyBorder="1" applyAlignment="1">
      <alignment horizontal="right" vertical="center"/>
    </xf>
    <xf numFmtId="4" fontId="9" fillId="2" borderId="7" xfId="2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left" vertical="center"/>
    </xf>
    <xf numFmtId="4" fontId="17" fillId="0" borderId="2" xfId="2" applyNumberFormat="1" applyFont="1" applyFill="1" applyBorder="1" applyAlignment="1" applyProtection="1">
      <alignment horizontal="right" vertical="center" wrapText="1"/>
    </xf>
    <xf numFmtId="4" fontId="17" fillId="0" borderId="4" xfId="2" applyNumberFormat="1" applyFont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right" vertical="center" wrapText="1"/>
    </xf>
    <xf numFmtId="4" fontId="17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17" fillId="0" borderId="1" xfId="2" applyNumberFormat="1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>
      <alignment vertical="center" shrinkToFit="1"/>
    </xf>
    <xf numFmtId="0" fontId="9" fillId="0" borderId="3" xfId="2" applyFont="1" applyBorder="1" applyAlignment="1">
      <alignment horizontal="left" vertical="center"/>
    </xf>
    <xf numFmtId="4" fontId="17" fillId="0" borderId="7" xfId="2" applyNumberFormat="1" applyFont="1" applyFill="1" applyBorder="1" applyAlignment="1" applyProtection="1">
      <alignment horizontal="right" vertical="center" wrapText="1"/>
    </xf>
    <xf numFmtId="4" fontId="17" fillId="0" borderId="4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17" fillId="0" borderId="1" xfId="2" applyNumberFormat="1" applyFont="1" applyFill="1" applyBorder="1" applyAlignment="1">
      <alignment horizontal="left" vertical="center" wrapText="1"/>
    </xf>
    <xf numFmtId="4" fontId="17" fillId="0" borderId="1" xfId="2" applyNumberFormat="1" applyFont="1" applyBorder="1" applyAlignment="1">
      <alignment horizontal="center" vertical="center"/>
    </xf>
    <xf numFmtId="4" fontId="17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>
      <alignment horizontal="right" vertical="center" wrapText="1"/>
    </xf>
    <xf numFmtId="4" fontId="17" fillId="2" borderId="1" xfId="2" applyNumberFormat="1" applyFont="1" applyFill="1" applyBorder="1" applyAlignment="1" applyProtection="1">
      <alignment horizontal="right" vertical="center"/>
    </xf>
    <xf numFmtId="4" fontId="17" fillId="2" borderId="1" xfId="2" applyNumberFormat="1" applyFont="1" applyFill="1" applyBorder="1" applyAlignment="1">
      <alignment horizontal="right" vertical="center"/>
    </xf>
    <xf numFmtId="4" fontId="9" fillId="2" borderId="1" xfId="2" applyNumberFormat="1" applyFont="1" applyFill="1" applyBorder="1" applyAlignment="1">
      <alignment horizontal="right" vertical="center"/>
    </xf>
    <xf numFmtId="4" fontId="17" fillId="0" borderId="1" xfId="2" applyNumberFormat="1" applyFont="1" applyBorder="1" applyAlignment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17" fillId="2" borderId="1" xfId="2" applyNumberFormat="1" applyFont="1" applyFill="1" applyBorder="1" applyAlignment="1">
      <alignment horizontal="center" vertical="center"/>
    </xf>
    <xf numFmtId="4" fontId="17" fillId="0" borderId="1" xfId="2" applyNumberFormat="1" applyFont="1" applyFill="1" applyBorder="1" applyAlignment="1">
      <alignment horizontal="center" vertical="center"/>
    </xf>
    <xf numFmtId="0" fontId="10" fillId="0" borderId="11" xfId="2" applyBorder="1" applyAlignment="1">
      <alignment wrapText="1"/>
    </xf>
    <xf numFmtId="0" fontId="19" fillId="0" borderId="11" xfId="2" applyFont="1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/>
    <xf numFmtId="0" fontId="20" fillId="0" borderId="0" xfId="0" applyFont="1" applyAlignment="1">
      <alignment horizontal="center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/>
    </xf>
    <xf numFmtId="49" fontId="8" fillId="0" borderId="3" xfId="3" applyNumberFormat="1" applyFont="1" applyFill="1" applyBorder="1" applyAlignment="1" applyProtection="1">
      <alignment horizontal="center" vertical="center"/>
    </xf>
    <xf numFmtId="49" fontId="8" fillId="0" borderId="4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7" xfId="3" applyNumberFormat="1" applyFont="1" applyFill="1" applyBorder="1" applyAlignment="1" applyProtection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</xf>
    <xf numFmtId="0" fontId="8" fillId="0" borderId="8" xfId="3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0" fontId="8" fillId="0" borderId="9" xfId="3" applyNumberFormat="1" applyFont="1" applyFill="1" applyBorder="1" applyAlignment="1" applyProtection="1">
      <alignment horizontal="center" vertical="center"/>
    </xf>
    <xf numFmtId="0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7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Alignment="1" applyProtection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179" fontId="28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7" hidden="1" customWidth="1"/>
    <col min="2" max="2" width="15.375" style="157" customWidth="1"/>
    <col min="3" max="3" width="59.75" customWidth="1"/>
    <col min="4" max="4" width="13" style="157" customWidth="1"/>
    <col min="5" max="5" width="101.5" customWidth="1"/>
    <col min="6" max="6" width="29.25" customWidth="1"/>
    <col min="7" max="7" width="30.75" style="157" customWidth="1"/>
    <col min="8" max="8" width="28.5" style="157" customWidth="1"/>
    <col min="9" max="9" width="72.875" customWidth="1"/>
  </cols>
  <sheetData>
    <row r="2" spans="1:9" ht="24.75" customHeight="1">
      <c r="A2" s="163" t="s">
        <v>0</v>
      </c>
      <c r="B2" s="163"/>
      <c r="C2" s="163"/>
      <c r="D2" s="163"/>
      <c r="E2" s="163"/>
      <c r="F2" s="163"/>
      <c r="G2" s="163"/>
      <c r="H2" s="163"/>
      <c r="I2" s="163"/>
    </row>
    <row r="4" spans="1:9" ht="22.5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spans="1:9" ht="22.5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spans="1:9" ht="22.5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spans="1:9" ht="22.5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spans="1:9" ht="22.5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spans="1:9" ht="22.5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spans="1:9" ht="22.5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spans="1:9" ht="22.5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spans="1:9" ht="22.5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spans="1:9" ht="22.5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spans="1:9" ht="22.5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spans="1:9" ht="22.5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spans="1:9" ht="22.5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spans="1:9" ht="22.5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spans="1:9" ht="22.5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spans="1:9" ht="22.5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spans="1:9" ht="22.5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spans="1:9" ht="22.5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spans="1:9" ht="22.5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spans="1:9" ht="22.5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spans="1:9" ht="22.5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spans="1:9" ht="22.5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spans="1:9" ht="22.5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spans="1:9" ht="22.5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spans="1:9" ht="22.5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spans="1:9" ht="22.5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spans="1:9" ht="22.5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spans="1:9" ht="22.5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spans="1:9" ht="22.5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spans="1:9" ht="22.5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spans="1:9" ht="22.5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spans="1:9" ht="22.5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spans="1:9" ht="22.5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spans="1:9" ht="22.5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spans="1:9" ht="22.5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spans="1:9" ht="22.5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spans="1:9" ht="22.5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spans="1:9" ht="22.5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spans="1:9" ht="22.5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spans="1:9" ht="22.5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spans="1:9" ht="22.5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spans="1:9" ht="22.5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spans="1:9" ht="22.5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spans="1:9" ht="22.5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spans="1:9" ht="22.5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spans="1:9" ht="22.5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spans="1:9" ht="22.5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spans="1:9" ht="22.5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spans="1:9" ht="22.5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spans="1:9" ht="22.5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spans="1:9" ht="22.5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spans="1:9" ht="22.5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spans="1:9" ht="22.5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spans="1:9" ht="22.5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spans="1:9" ht="22.5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spans="1:9" ht="22.5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spans="1:9" ht="22.5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spans="1:9" ht="22.5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spans="1:9" ht="22.5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spans="1:9" ht="22.5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spans="1:9" ht="22.5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spans="1:9" ht="22.5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spans="1:9" ht="22.5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spans="1:9" ht="22.5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spans="1:9" ht="22.5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spans="1:9" ht="22.5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spans="1:9" ht="22.5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spans="1:9" ht="22.5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spans="1:9" ht="22.5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spans="1:9" ht="22.5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spans="1:9" ht="22.5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spans="1:9" ht="22.5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spans="1:9" ht="22.5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spans="1:9" ht="22.5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spans="1:9" ht="22.5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spans="1:9" ht="22.5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spans="1:9" ht="22.5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spans="1:9" ht="22.5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spans="1:9" ht="22.5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spans="1:9" ht="22.5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spans="1:9" ht="22.5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spans="1:9" ht="22.5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spans="1:9" ht="22.5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spans="1:9" ht="22.5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spans="1:9" ht="22.5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spans="1:9" ht="22.5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spans="1:9" ht="22.5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spans="1:9" ht="22.5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spans="1:9" ht="22.5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spans="1:9" ht="22.5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spans="1:9" ht="22.5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spans="1:9" ht="22.5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spans="1:9" ht="22.5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spans="1:9" ht="22.5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spans="1:9" ht="22.5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spans="1:9" ht="22.5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spans="1:9" ht="22.5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spans="1:9" ht="22.5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spans="1:9" ht="22.5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spans="1:9" ht="22.5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spans="1:9" ht="22.5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spans="1:9" ht="22.5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spans="1:9" ht="22.5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spans="1:9" ht="22.5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spans="1:9" ht="22.5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spans="1:9" ht="22.5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spans="1:9" ht="22.5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spans="1:9" ht="22.5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spans="1:9" ht="22.5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spans="1:9" ht="22.5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spans="1:9" ht="22.5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spans="1:9" ht="22.5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spans="1:9" ht="22.5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spans="1:9" ht="22.5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spans="1:9" ht="22.5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spans="1:9" ht="22.5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spans="1:9" ht="22.5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spans="1:9" ht="22.5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spans="1:9" ht="22.5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spans="1:9" ht="22.5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spans="1:9" ht="22.5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spans="1:9" ht="22.5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spans="1:9" ht="22.5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spans="1:9" ht="22.5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spans="1:9" ht="22.5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spans="1:9" ht="22.5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spans="1:9" ht="22.5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spans="1:9" ht="22.5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spans="1:9" ht="22.5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spans="1:9" ht="22.5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spans="1:9" ht="22.5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spans="1:9" ht="22.5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spans="1:9" ht="22.5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spans="1:9" ht="22.5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spans="1:9" ht="22.5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spans="1:9" ht="22.5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spans="1:9" ht="22.5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spans="1:9" ht="22.5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spans="1:9" ht="22.5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spans="1:9" ht="22.5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spans="1:9" ht="22.5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spans="1:9" ht="22.5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spans="1:9" ht="22.5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spans="1:9" ht="22.5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spans="1:9" ht="22.5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spans="1:9" ht="22.5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spans="1:9" ht="22.5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spans="1:9" ht="22.5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spans="1:9" ht="22.5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spans="1:9" ht="22.5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spans="1:9" ht="22.5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spans="1:9" ht="22.5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spans="1:9" ht="22.5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spans="1:9" ht="22.5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spans="1:9" ht="22.5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spans="1:9" ht="22.5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spans="1:9" ht="22.5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spans="1:9" ht="22.5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spans="1:9" ht="22.5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spans="1:9" ht="22.5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spans="1:9" ht="22.5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spans="1:9" ht="22.5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spans="1:9" ht="22.5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spans="1:9" ht="22.5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spans="1:9" ht="22.5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spans="1:9" ht="22.5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spans="1:9" ht="22.5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spans="1:9" ht="22.5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spans="1:9" ht="22.5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spans="1:9" ht="22.5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spans="1:9" ht="22.5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spans="1:9" ht="22.5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spans="1:9" ht="22.5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spans="1:9" ht="22.5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spans="1:9" ht="22.5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spans="1:9" ht="22.5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spans="1:9" ht="22.5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spans="1:9" ht="22.5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spans="1:9" ht="22.5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spans="1:9" ht="22.5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spans="1:9" ht="22.5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spans="1:9" ht="22.5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spans="1:9" ht="22.5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spans="1:9" ht="22.5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spans="1:9" ht="22.5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spans="1:9" ht="22.5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spans="1:9" ht="22.5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spans="1:9" ht="22.5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spans="1:9" ht="22.5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spans="1:9" ht="22.5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spans="1:9" ht="22.5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spans="1:9" ht="22.5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spans="1:9" ht="22.5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spans="1:9" ht="22.5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spans="1:9" ht="22.5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spans="1:9" ht="22.5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spans="1:9" ht="22.5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spans="1:9" ht="22.5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spans="1:9" ht="22.5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spans="1:9" ht="22.5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spans="1:9" ht="22.5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spans="1:9" ht="22.5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spans="1:9" ht="22.5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spans="1:9" ht="22.5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spans="1:9" ht="22.5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spans="1:9" ht="22.5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spans="1:9" ht="22.5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spans="1:9" ht="22.5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spans="1:9" ht="22.5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spans="1:9" ht="22.5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spans="1:9" ht="22.5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spans="1:9" ht="22.5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spans="1:9" ht="22.5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spans="1:9" ht="22.5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spans="1:9" ht="22.5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spans="1:9" ht="22.5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spans="1:9" ht="22.5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spans="1:9" ht="22.5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spans="1:9" ht="22.5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spans="1:9" ht="22.5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spans="1:9" ht="22.5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spans="1:9" ht="22.5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spans="1:9" ht="22.5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spans="1:9" ht="22.5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spans="1:9" ht="22.5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spans="1:9" ht="22.5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spans="1:9" ht="22.5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spans="1:9" ht="22.5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spans="1:9" ht="22.5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spans="1:9" ht="22.5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spans="1:9" ht="22.5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spans="1:9" ht="22.5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spans="1:9" ht="22.5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spans="1:9" ht="22.5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spans="1:9" ht="22.5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spans="1:9" ht="22.5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spans="1:9" ht="22.5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spans="1:9" ht="22.5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spans="1:9" ht="22.5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spans="1:9" ht="22.5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spans="1:9" ht="22.5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spans="1:9" ht="22.5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spans="1:9" ht="22.5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spans="1:9" ht="22.5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spans="1:9" ht="22.5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spans="1:9" ht="22.5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spans="1:9" ht="22.5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spans="1:9" ht="22.5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spans="1:9" ht="22.5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spans="1:9" ht="22.5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spans="1:9" ht="22.5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spans="1:9" ht="22.5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spans="1:9" ht="22.5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spans="1:9" ht="22.5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spans="1:9" ht="22.5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honeticPr fontId="24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G13" sqref="G13"/>
    </sheetView>
  </sheetViews>
  <sheetFormatPr defaultColWidth="31.125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7" max="8" width="9" customWidth="1"/>
    <col min="9" max="9" width="12.75" customWidth="1"/>
    <col min="10" max="10" width="8.875" customWidth="1"/>
    <col min="11" max="11" width="10.5" customWidth="1"/>
    <col min="12" max="255" width="9" customWidth="1"/>
  </cols>
  <sheetData>
    <row r="1" spans="1:11" ht="18" customHeight="1">
      <c r="A1" s="5" t="s">
        <v>508</v>
      </c>
      <c r="B1" s="6"/>
      <c r="C1" s="6"/>
      <c r="D1" s="6"/>
      <c r="E1" s="6"/>
      <c r="F1" s="6"/>
    </row>
    <row r="2" spans="1:11" ht="40.5" customHeight="1">
      <c r="A2" s="179" t="s">
        <v>509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21.75" customHeight="1">
      <c r="A3" s="6"/>
      <c r="B3" s="6"/>
      <c r="C3" s="6"/>
      <c r="D3" s="6"/>
      <c r="E3" s="6"/>
      <c r="F3" s="6"/>
      <c r="K3" t="s">
        <v>313</v>
      </c>
    </row>
    <row r="4" spans="1:11" ht="22.5" customHeight="1">
      <c r="A4" s="180" t="s">
        <v>316</v>
      </c>
      <c r="B4" s="174" t="s">
        <v>318</v>
      </c>
      <c r="C4" s="174" t="s">
        <v>493</v>
      </c>
      <c r="D4" s="174" t="s">
        <v>471</v>
      </c>
      <c r="E4" s="174" t="s">
        <v>473</v>
      </c>
      <c r="F4" s="174" t="s">
        <v>475</v>
      </c>
      <c r="G4" s="174" t="s">
        <v>477</v>
      </c>
      <c r="H4" s="174"/>
      <c r="I4" s="174" t="s">
        <v>479</v>
      </c>
      <c r="J4" s="174" t="s">
        <v>481</v>
      </c>
      <c r="K4" s="174" t="s">
        <v>491</v>
      </c>
    </row>
    <row r="5" spans="1:11" s="4" customFormat="1" ht="57" customHeight="1">
      <c r="A5" s="180"/>
      <c r="B5" s="174"/>
      <c r="C5" s="174"/>
      <c r="D5" s="174"/>
      <c r="E5" s="174"/>
      <c r="F5" s="174"/>
      <c r="G5" s="7" t="s">
        <v>499</v>
      </c>
      <c r="H5" s="7" t="s">
        <v>510</v>
      </c>
      <c r="I5" s="174"/>
      <c r="J5" s="174"/>
      <c r="K5" s="174"/>
    </row>
    <row r="6" spans="1:11" ht="30" customHeight="1">
      <c r="A6" s="8" t="s">
        <v>318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8" customHeight="1">
      <c r="A7" s="10" t="s">
        <v>511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48" customHeight="1">
      <c r="A8" s="10" t="s">
        <v>512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49.5" customHeight="1">
      <c r="A9" s="10" t="s">
        <v>513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P20" sqref="P20"/>
    </sheetView>
  </sheetViews>
  <sheetFormatPr defaultColWidth="9" defaultRowHeight="13.5"/>
  <cols>
    <col min="1" max="1" width="13.375" style="1" customWidth="1"/>
    <col min="2" max="2" width="15.875" style="1" customWidth="1"/>
    <col min="3" max="3" width="7.75" style="1" customWidth="1"/>
    <col min="4" max="4" width="9.125" style="1" customWidth="1"/>
    <col min="5" max="5" width="12.625" style="1" customWidth="1"/>
    <col min="6" max="6" width="5.875" style="1" customWidth="1"/>
    <col min="7" max="7" width="4.125" style="1" customWidth="1"/>
    <col min="8" max="9" width="9" style="1"/>
    <col min="10" max="10" width="4.375" style="1" customWidth="1"/>
    <col min="11" max="11" width="5.75" style="1" customWidth="1"/>
    <col min="12" max="12" width="5.625" style="1" customWidth="1"/>
    <col min="13" max="13" width="4" style="1" customWidth="1"/>
    <col min="14" max="14" width="2.875" style="1" customWidth="1"/>
    <col min="15" max="15" width="6.75" style="1" customWidth="1"/>
    <col min="16" max="16" width="5.75" style="1" customWidth="1"/>
    <col min="17" max="16384" width="9" style="1"/>
  </cols>
  <sheetData>
    <row r="1" spans="1:17" ht="19.5" customHeight="1">
      <c r="A1" s="2" t="s">
        <v>514</v>
      </c>
    </row>
    <row r="2" spans="1:17" ht="22.5" customHeight="1">
      <c r="A2" s="181" t="s">
        <v>515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>
      <c r="A3" s="3"/>
      <c r="E3" s="3"/>
    </row>
    <row r="4" spans="1:17" ht="26.25" customHeight="1">
      <c r="A4" s="182" t="s">
        <v>518</v>
      </c>
      <c r="B4" s="183" t="s">
        <v>552</v>
      </c>
      <c r="C4" s="183"/>
      <c r="D4" s="184" t="s">
        <v>519</v>
      </c>
      <c r="E4" s="184"/>
      <c r="F4" s="184"/>
      <c r="G4" s="183" t="s">
        <v>553</v>
      </c>
      <c r="H4" s="183"/>
      <c r="I4" s="183"/>
      <c r="J4" s="183"/>
      <c r="K4" s="184" t="s">
        <v>520</v>
      </c>
      <c r="L4" s="184"/>
      <c r="M4" s="183" t="s">
        <v>554</v>
      </c>
      <c r="N4" s="183"/>
      <c r="O4" s="183"/>
      <c r="P4" s="183"/>
      <c r="Q4" s="183"/>
    </row>
    <row r="5" spans="1:17" ht="26.25" customHeight="1">
      <c r="A5" s="182" t="s">
        <v>521</v>
      </c>
      <c r="B5" s="183" t="s">
        <v>522</v>
      </c>
      <c r="C5" s="183"/>
      <c r="D5" s="184" t="s">
        <v>523</v>
      </c>
      <c r="E5" s="184"/>
      <c r="F5" s="184"/>
      <c r="G5" s="185" t="s">
        <v>555</v>
      </c>
      <c r="H5" s="185"/>
      <c r="I5" s="185"/>
      <c r="J5" s="185"/>
      <c r="K5" s="184" t="s">
        <v>524</v>
      </c>
      <c r="L5" s="184"/>
      <c r="M5" s="186">
        <v>14</v>
      </c>
      <c r="N5" s="186"/>
      <c r="O5" s="186"/>
      <c r="P5" s="186"/>
      <c r="Q5" s="187" t="s">
        <v>525</v>
      </c>
    </row>
    <row r="6" spans="1:17" ht="26.25" customHeight="1">
      <c r="A6" s="182" t="s">
        <v>526</v>
      </c>
      <c r="B6" s="183">
        <v>10</v>
      </c>
      <c r="C6" s="183"/>
      <c r="D6" s="184" t="s">
        <v>527</v>
      </c>
      <c r="E6" s="184"/>
      <c r="F6" s="184"/>
      <c r="G6" s="185">
        <v>18223760188</v>
      </c>
      <c r="H6" s="185"/>
      <c r="I6" s="185"/>
      <c r="J6" s="185"/>
      <c r="K6" s="184" t="s">
        <v>528</v>
      </c>
      <c r="L6" s="184"/>
      <c r="M6" s="184"/>
      <c r="N6" s="184"/>
      <c r="O6" s="186">
        <v>14</v>
      </c>
      <c r="P6" s="186"/>
      <c r="Q6" s="187" t="s">
        <v>525</v>
      </c>
    </row>
    <row r="7" spans="1:17" ht="19.5" customHeight="1">
      <c r="A7" s="184" t="s">
        <v>529</v>
      </c>
      <c r="B7" s="183" t="s">
        <v>556</v>
      </c>
      <c r="C7" s="183"/>
      <c r="D7" s="183"/>
      <c r="E7" s="183"/>
      <c r="F7" s="183"/>
      <c r="G7" s="183"/>
      <c r="H7" s="183"/>
      <c r="I7" s="183"/>
      <c r="J7" s="183"/>
      <c r="K7" s="188" t="s">
        <v>530</v>
      </c>
      <c r="L7" s="188"/>
      <c r="M7" s="188"/>
      <c r="N7" s="188"/>
      <c r="O7" s="189"/>
      <c r="P7" s="189"/>
      <c r="Q7" s="187" t="s">
        <v>525</v>
      </c>
    </row>
    <row r="8" spans="1:17" ht="19.5" customHeight="1">
      <c r="A8" s="184"/>
      <c r="B8" s="183"/>
      <c r="C8" s="183"/>
      <c r="D8" s="183"/>
      <c r="E8" s="183"/>
      <c r="F8" s="183"/>
      <c r="G8" s="183"/>
      <c r="H8" s="183"/>
      <c r="I8" s="183"/>
      <c r="J8" s="183"/>
      <c r="K8" s="188" t="s">
        <v>531</v>
      </c>
      <c r="L8" s="188"/>
      <c r="M8" s="188"/>
      <c r="N8" s="188"/>
      <c r="O8" s="189"/>
      <c r="P8" s="189"/>
      <c r="Q8" s="187" t="s">
        <v>525</v>
      </c>
    </row>
    <row r="9" spans="1:17" ht="19.5" customHeight="1">
      <c r="A9" s="184"/>
      <c r="B9" s="183"/>
      <c r="C9" s="183"/>
      <c r="D9" s="183"/>
      <c r="E9" s="183"/>
      <c r="F9" s="183"/>
      <c r="G9" s="183"/>
      <c r="H9" s="183"/>
      <c r="I9" s="183"/>
      <c r="J9" s="183"/>
      <c r="K9" s="188" t="s">
        <v>532</v>
      </c>
      <c r="L9" s="188"/>
      <c r="M9" s="188"/>
      <c r="N9" s="188"/>
      <c r="O9" s="189"/>
      <c r="P9" s="189"/>
      <c r="Q9" s="187" t="s">
        <v>525</v>
      </c>
    </row>
    <row r="10" spans="1:17" ht="19.5" customHeight="1">
      <c r="A10" s="184"/>
      <c r="B10" s="183"/>
      <c r="C10" s="183"/>
      <c r="D10" s="183"/>
      <c r="E10" s="183"/>
      <c r="F10" s="183"/>
      <c r="G10" s="183"/>
      <c r="H10" s="183"/>
      <c r="I10" s="183"/>
      <c r="J10" s="183"/>
      <c r="K10" s="188" t="s">
        <v>533</v>
      </c>
      <c r="L10" s="188"/>
      <c r="M10" s="188"/>
      <c r="N10" s="188"/>
      <c r="O10" s="189"/>
      <c r="P10" s="189"/>
      <c r="Q10" s="187" t="s">
        <v>525</v>
      </c>
    </row>
    <row r="11" spans="1:17" ht="19.5" customHeight="1">
      <c r="A11" s="190" t="s">
        <v>534</v>
      </c>
      <c r="B11" s="190" t="s">
        <v>535</v>
      </c>
      <c r="C11" s="191" t="s">
        <v>536</v>
      </c>
      <c r="D11" s="191"/>
      <c r="E11" s="190" t="s">
        <v>516</v>
      </c>
      <c r="F11" s="191" t="s">
        <v>537</v>
      </c>
      <c r="G11" s="191"/>
      <c r="H11" s="190" t="s">
        <v>517</v>
      </c>
      <c r="I11" s="190" t="s">
        <v>538</v>
      </c>
      <c r="J11" s="191" t="s">
        <v>539</v>
      </c>
      <c r="K11" s="191"/>
      <c r="L11" s="191" t="s">
        <v>540</v>
      </c>
      <c r="M11" s="191"/>
      <c r="N11" s="191" t="s">
        <v>541</v>
      </c>
      <c r="O11" s="191"/>
      <c r="P11" s="191" t="s">
        <v>542</v>
      </c>
      <c r="Q11" s="191"/>
    </row>
    <row r="12" spans="1:17" ht="21.75" customHeight="1">
      <c r="A12" s="192" t="s">
        <v>543</v>
      </c>
      <c r="B12" s="192" t="s">
        <v>544</v>
      </c>
      <c r="C12" s="193" t="s">
        <v>557</v>
      </c>
      <c r="D12" s="193"/>
      <c r="E12" s="194" t="s">
        <v>545</v>
      </c>
      <c r="F12" s="195"/>
      <c r="G12" s="195"/>
      <c r="H12" s="192" t="s">
        <v>548</v>
      </c>
      <c r="I12" s="192" t="s">
        <v>548</v>
      </c>
      <c r="J12" s="196" t="s">
        <v>561</v>
      </c>
      <c r="K12" s="196"/>
      <c r="L12" s="196" t="s">
        <v>562</v>
      </c>
      <c r="M12" s="196"/>
      <c r="N12" s="196" t="s">
        <v>562</v>
      </c>
      <c r="O12" s="196"/>
      <c r="P12" s="195" t="s">
        <v>546</v>
      </c>
      <c r="Q12" s="195"/>
    </row>
    <row r="13" spans="1:17" ht="21.75" customHeight="1">
      <c r="A13" s="192" t="s">
        <v>543</v>
      </c>
      <c r="B13" s="192" t="s">
        <v>544</v>
      </c>
      <c r="C13" s="193" t="s">
        <v>558</v>
      </c>
      <c r="D13" s="193"/>
      <c r="E13" s="194" t="s">
        <v>545</v>
      </c>
      <c r="F13" s="195"/>
      <c r="G13" s="195"/>
      <c r="H13" s="192" t="s">
        <v>560</v>
      </c>
      <c r="I13" s="192" t="s">
        <v>560</v>
      </c>
      <c r="J13" s="196" t="s">
        <v>561</v>
      </c>
      <c r="K13" s="196"/>
      <c r="L13" s="196" t="s">
        <v>562</v>
      </c>
      <c r="M13" s="196"/>
      <c r="N13" s="196" t="s">
        <v>562</v>
      </c>
      <c r="O13" s="196"/>
      <c r="P13" s="195" t="s">
        <v>546</v>
      </c>
      <c r="Q13" s="195"/>
    </row>
    <row r="14" spans="1:17" ht="21.75" customHeight="1">
      <c r="A14" s="192" t="s">
        <v>549</v>
      </c>
      <c r="B14" s="192" t="s">
        <v>550</v>
      </c>
      <c r="C14" s="193" t="s">
        <v>559</v>
      </c>
      <c r="D14" s="193"/>
      <c r="E14" s="194" t="s">
        <v>545</v>
      </c>
      <c r="F14" s="195"/>
      <c r="G14" s="195"/>
      <c r="H14" s="192" t="s">
        <v>551</v>
      </c>
      <c r="I14" s="192" t="s">
        <v>551</v>
      </c>
      <c r="J14" s="196" t="s">
        <v>547</v>
      </c>
      <c r="K14" s="196"/>
      <c r="L14" s="196" t="s">
        <v>562</v>
      </c>
      <c r="M14" s="196"/>
      <c r="N14" s="196" t="s">
        <v>562</v>
      </c>
      <c r="O14" s="196"/>
      <c r="P14" s="195" t="s">
        <v>546</v>
      </c>
      <c r="Q14" s="195"/>
    </row>
    <row r="15" spans="1:17" ht="21.75" customHeight="1">
      <c r="A15" s="192"/>
      <c r="B15" s="192"/>
      <c r="C15" s="193"/>
      <c r="D15" s="193"/>
      <c r="E15" s="194"/>
      <c r="F15" s="197"/>
      <c r="G15" s="197"/>
      <c r="H15" s="192"/>
      <c r="I15" s="192"/>
      <c r="J15" s="196"/>
      <c r="K15" s="196"/>
      <c r="L15" s="196"/>
      <c r="M15" s="196"/>
      <c r="N15" s="196"/>
      <c r="O15" s="196"/>
      <c r="P15" s="195"/>
      <c r="Q15" s="195"/>
    </row>
    <row r="16" spans="1:17" ht="19.5" customHeight="1">
      <c r="P16" s="198"/>
      <c r="Q16" s="198"/>
    </row>
    <row r="17" ht="19.5" customHeight="1"/>
    <row r="18" ht="19.5" customHeight="1"/>
    <row r="19" ht="19.5" customHeight="1"/>
    <row r="20" ht="19.5" customHeight="1"/>
  </sheetData>
  <mergeCells count="56">
    <mergeCell ref="P15:Q15"/>
    <mergeCell ref="C15:D15"/>
    <mergeCell ref="F15:G15"/>
    <mergeCell ref="J15:K15"/>
    <mergeCell ref="L15:M15"/>
    <mergeCell ref="N15:O15"/>
    <mergeCell ref="P13:Q13"/>
    <mergeCell ref="C14:D14"/>
    <mergeCell ref="F14:G14"/>
    <mergeCell ref="J14:K14"/>
    <mergeCell ref="L14:M14"/>
    <mergeCell ref="N14:O14"/>
    <mergeCell ref="P14:Q14"/>
    <mergeCell ref="C13:D13"/>
    <mergeCell ref="F13:G13"/>
    <mergeCell ref="J13:K13"/>
    <mergeCell ref="L13:M13"/>
    <mergeCell ref="N13:O13"/>
    <mergeCell ref="P11:Q11"/>
    <mergeCell ref="C12:D12"/>
    <mergeCell ref="F12:G12"/>
    <mergeCell ref="J12:K12"/>
    <mergeCell ref="L12:M12"/>
    <mergeCell ref="N12:O12"/>
    <mergeCell ref="P12:Q12"/>
    <mergeCell ref="C11:D11"/>
    <mergeCell ref="F11:G11"/>
    <mergeCell ref="J11:K11"/>
    <mergeCell ref="L11:M11"/>
    <mergeCell ref="N11:O11"/>
    <mergeCell ref="K6:N6"/>
    <mergeCell ref="O6:P6"/>
    <mergeCell ref="A7:A10"/>
    <mergeCell ref="B7:J10"/>
    <mergeCell ref="K7:N7"/>
    <mergeCell ref="O7:P7"/>
    <mergeCell ref="K8:N8"/>
    <mergeCell ref="O8:P8"/>
    <mergeCell ref="K9:N9"/>
    <mergeCell ref="O9:P9"/>
    <mergeCell ref="K10:N10"/>
    <mergeCell ref="O10:P10"/>
    <mergeCell ref="A2:Q2"/>
    <mergeCell ref="B4:C4"/>
    <mergeCell ref="D4:F4"/>
    <mergeCell ref="G4:J4"/>
    <mergeCell ref="K4:L4"/>
    <mergeCell ref="M4:Q4"/>
    <mergeCell ref="B5:C5"/>
    <mergeCell ref="D5:F5"/>
    <mergeCell ref="G5:J5"/>
    <mergeCell ref="K5:L5"/>
    <mergeCell ref="M5:P5"/>
    <mergeCell ref="B6:C6"/>
    <mergeCell ref="D6:F6"/>
    <mergeCell ref="G6:J6"/>
  </mergeCells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B29" sqref="B29"/>
    </sheetView>
  </sheetViews>
  <sheetFormatPr defaultColWidth="6.875" defaultRowHeight="20.100000000000001" customHeight="1"/>
  <cols>
    <col min="1" max="1" width="22.875" style="115" customWidth="1"/>
    <col min="2" max="2" width="19" style="115" customWidth="1"/>
    <col min="3" max="3" width="20.5" style="115" customWidth="1"/>
    <col min="4" max="7" width="19" style="115" customWidth="1"/>
    <col min="8" max="16384" width="6.875" style="116"/>
  </cols>
  <sheetData>
    <row r="1" spans="1:13" s="114" customFormat="1" ht="20.100000000000001" customHeight="1">
      <c r="A1" s="5" t="s">
        <v>311</v>
      </c>
      <c r="B1" s="117"/>
      <c r="C1" s="117"/>
      <c r="D1" s="117"/>
      <c r="E1" s="117"/>
      <c r="F1" s="117"/>
      <c r="G1" s="117"/>
    </row>
    <row r="2" spans="1:13" s="114" customFormat="1" ht="38.25" customHeight="1">
      <c r="A2" s="118" t="s">
        <v>312</v>
      </c>
      <c r="B2" s="119"/>
      <c r="C2" s="119"/>
      <c r="D2" s="119"/>
      <c r="E2" s="119"/>
      <c r="F2" s="119"/>
      <c r="G2" s="119"/>
    </row>
    <row r="3" spans="1:13" s="114" customFormat="1" ht="20.100000000000001" customHeight="1">
      <c r="A3" s="120"/>
      <c r="B3" s="117"/>
      <c r="C3" s="117"/>
      <c r="D3" s="117"/>
      <c r="E3" s="117"/>
      <c r="F3" s="117"/>
      <c r="G3" s="117"/>
    </row>
    <row r="4" spans="1:13" s="114" customFormat="1" ht="20.100000000000001" customHeight="1">
      <c r="A4" s="121"/>
      <c r="B4" s="122"/>
      <c r="C4" s="122"/>
      <c r="D4" s="122"/>
      <c r="E4" s="122"/>
      <c r="F4" s="122"/>
      <c r="G4" s="123" t="s">
        <v>313</v>
      </c>
    </row>
    <row r="5" spans="1:13" s="114" customFormat="1" ht="20.100000000000001" customHeight="1">
      <c r="A5" s="164" t="s">
        <v>314</v>
      </c>
      <c r="B5" s="164"/>
      <c r="C5" s="164" t="s">
        <v>315</v>
      </c>
      <c r="D5" s="164"/>
      <c r="E5" s="164"/>
      <c r="F5" s="164"/>
      <c r="G5" s="164"/>
    </row>
    <row r="6" spans="1:13" s="114" customFormat="1" ht="45" customHeight="1">
      <c r="A6" s="124" t="s">
        <v>316</v>
      </c>
      <c r="B6" s="124" t="s">
        <v>317</v>
      </c>
      <c r="C6" s="124" t="s">
        <v>316</v>
      </c>
      <c r="D6" s="124" t="s">
        <v>318</v>
      </c>
      <c r="E6" s="124" t="s">
        <v>319</v>
      </c>
      <c r="F6" s="124" t="s">
        <v>320</v>
      </c>
      <c r="G6" s="124" t="s">
        <v>321</v>
      </c>
    </row>
    <row r="7" spans="1:13" s="114" customFormat="1" ht="20.100000000000001" customHeight="1">
      <c r="A7" s="125" t="s">
        <v>322</v>
      </c>
      <c r="B7" s="126">
        <f>SUM(B8:B10)</f>
        <v>399.73</v>
      </c>
      <c r="C7" s="127" t="s">
        <v>323</v>
      </c>
      <c r="D7" s="128">
        <f>SUM(E7:G7)</f>
        <v>399.73</v>
      </c>
      <c r="E7" s="128">
        <f t="shared" ref="E7:G7" si="0">SUM(E8:E14)</f>
        <v>399.73</v>
      </c>
      <c r="F7" s="129">
        <f t="shared" si="0"/>
        <v>0</v>
      </c>
      <c r="G7" s="129">
        <f t="shared" si="0"/>
        <v>0</v>
      </c>
    </row>
    <row r="8" spans="1:13" s="114" customFormat="1" ht="20.100000000000001" customHeight="1">
      <c r="A8" s="130" t="s">
        <v>324</v>
      </c>
      <c r="B8" s="131">
        <v>399.73</v>
      </c>
      <c r="C8" s="132" t="s">
        <v>325</v>
      </c>
      <c r="D8" s="133">
        <f>SUM(E8:G8)</f>
        <v>0</v>
      </c>
      <c r="E8" s="134"/>
      <c r="F8" s="135"/>
      <c r="G8" s="135"/>
    </row>
    <row r="9" spans="1:13" s="114" customFormat="1" ht="20.100000000000001" customHeight="1">
      <c r="A9" s="130" t="s">
        <v>326</v>
      </c>
      <c r="B9" s="136"/>
      <c r="C9" s="132" t="s">
        <v>327</v>
      </c>
      <c r="D9" s="133">
        <f t="shared" ref="D9:D14" si="1">SUM(E9:G9)</f>
        <v>0</v>
      </c>
      <c r="E9" s="137">
        <v>0</v>
      </c>
      <c r="F9" s="135"/>
      <c r="G9" s="135"/>
    </row>
    <row r="10" spans="1:13" s="114" customFormat="1" ht="20.100000000000001" customHeight="1">
      <c r="A10" s="138" t="s">
        <v>328</v>
      </c>
      <c r="B10" s="139"/>
      <c r="C10" s="140" t="s">
        <v>329</v>
      </c>
      <c r="D10" s="133">
        <f t="shared" si="1"/>
        <v>380.35</v>
      </c>
      <c r="E10" s="134">
        <v>380.35</v>
      </c>
      <c r="F10" s="135"/>
      <c r="G10" s="135"/>
    </row>
    <row r="11" spans="1:13" s="114" customFormat="1" ht="20.100000000000001" customHeight="1">
      <c r="A11" s="141" t="s">
        <v>330</v>
      </c>
      <c r="B11" s="126">
        <f>SUM(B12:B14)</f>
        <v>0</v>
      </c>
      <c r="C11" s="142" t="s">
        <v>331</v>
      </c>
      <c r="D11" s="133">
        <f t="shared" si="1"/>
        <v>10.44</v>
      </c>
      <c r="E11" s="137">
        <v>10.44</v>
      </c>
      <c r="F11" s="135"/>
      <c r="G11" s="135"/>
    </row>
    <row r="12" spans="1:13" s="114" customFormat="1" ht="20.100000000000001" customHeight="1">
      <c r="A12" s="138" t="s">
        <v>324</v>
      </c>
      <c r="B12" s="131"/>
      <c r="C12" s="140" t="s">
        <v>332</v>
      </c>
      <c r="D12" s="133">
        <f t="shared" si="1"/>
        <v>0</v>
      </c>
      <c r="E12" s="134"/>
      <c r="F12" s="135"/>
      <c r="G12" s="135"/>
    </row>
    <row r="13" spans="1:13" s="114" customFormat="1" ht="20.100000000000001" customHeight="1">
      <c r="A13" s="138" t="s">
        <v>326</v>
      </c>
      <c r="B13" s="136"/>
      <c r="C13" s="140" t="s">
        <v>333</v>
      </c>
      <c r="D13" s="133">
        <f t="shared" si="1"/>
        <v>0</v>
      </c>
      <c r="E13" s="134"/>
      <c r="F13" s="135"/>
      <c r="G13" s="135"/>
    </row>
    <row r="14" spans="1:13" s="114" customFormat="1" ht="20.100000000000001" customHeight="1">
      <c r="A14" s="130" t="s">
        <v>328</v>
      </c>
      <c r="B14" s="139"/>
      <c r="C14" s="140" t="s">
        <v>334</v>
      </c>
      <c r="D14" s="133">
        <f t="shared" si="1"/>
        <v>8.94</v>
      </c>
      <c r="E14" s="137">
        <v>8.94</v>
      </c>
      <c r="F14" s="135"/>
      <c r="G14" s="135"/>
      <c r="M14" s="156"/>
    </row>
    <row r="15" spans="1:13" s="114" customFormat="1" ht="20.100000000000001" customHeight="1">
      <c r="A15" s="141"/>
      <c r="B15" s="143"/>
      <c r="C15" s="142"/>
      <c r="D15" s="144"/>
      <c r="E15" s="144"/>
      <c r="F15" s="145"/>
      <c r="G15" s="145"/>
    </row>
    <row r="16" spans="1:13" s="114" customFormat="1" ht="20.100000000000001" customHeight="1">
      <c r="A16" s="141"/>
      <c r="B16" s="143"/>
      <c r="C16" s="143" t="s">
        <v>335</v>
      </c>
      <c r="D16" s="146">
        <f>E16+F16+G16</f>
        <v>0</v>
      </c>
      <c r="E16" s="147">
        <f>B8+B12-E7</f>
        <v>0</v>
      </c>
      <c r="F16" s="148">
        <f>B9+B13-F7</f>
        <v>0</v>
      </c>
      <c r="G16" s="148">
        <f>B10+B14-G7</f>
        <v>0</v>
      </c>
    </row>
    <row r="17" spans="1:7" s="114" customFormat="1" ht="20.100000000000001" customHeight="1">
      <c r="A17" s="141"/>
      <c r="B17" s="143"/>
      <c r="C17" s="143"/>
      <c r="D17" s="149"/>
      <c r="E17" s="149"/>
      <c r="F17" s="150"/>
      <c r="G17" s="151"/>
    </row>
    <row r="18" spans="1:7" s="114" customFormat="1" ht="20.100000000000001" customHeight="1">
      <c r="A18" s="141" t="s">
        <v>336</v>
      </c>
      <c r="B18" s="152">
        <f>SUM(B7,B11)</f>
        <v>399.73</v>
      </c>
      <c r="C18" s="153" t="s">
        <v>337</v>
      </c>
      <c r="D18" s="147">
        <f>SUM(E18:G18)</f>
        <v>399.73</v>
      </c>
      <c r="E18" s="147">
        <f t="shared" ref="E18:G18" si="2">SUM(E7,E16)</f>
        <v>399.73</v>
      </c>
      <c r="F18" s="148">
        <f t="shared" si="2"/>
        <v>0</v>
      </c>
      <c r="G18" s="148">
        <f t="shared" si="2"/>
        <v>0</v>
      </c>
    </row>
    <row r="19" spans="1:7" ht="20.100000000000001" customHeight="1">
      <c r="A19" s="154"/>
      <c r="B19" s="155"/>
      <c r="C19" s="155"/>
      <c r="D19" s="155"/>
      <c r="E19" s="155"/>
      <c r="F19" s="154"/>
    </row>
  </sheetData>
  <mergeCells count="2">
    <mergeCell ref="A5:B5"/>
    <mergeCell ref="C5:G5"/>
  </mergeCells>
  <phoneticPr fontId="24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showZeros="0" workbookViewId="0">
      <selection activeCell="C20" sqref="C20"/>
    </sheetView>
  </sheetViews>
  <sheetFormatPr defaultColWidth="23.625" defaultRowHeight="12.75" customHeight="1"/>
  <cols>
    <col min="1" max="1" width="10.25" style="98" customWidth="1"/>
    <col min="2" max="2" width="42.25" style="98" customWidth="1"/>
    <col min="3" max="3" width="28.875" style="11" customWidth="1"/>
    <col min="4" max="4" width="22.25" style="18" customWidth="1"/>
    <col min="5" max="5" width="23.875" style="11" customWidth="1"/>
    <col min="6" max="255" width="6.875" style="11" customWidth="1"/>
    <col min="256" max="16384" width="23.625" style="11"/>
  </cols>
  <sheetData>
    <row r="1" spans="1:5" ht="20.100000000000001" customHeight="1">
      <c r="A1" s="99" t="s">
        <v>338</v>
      </c>
    </row>
    <row r="2" spans="1:5" ht="36" customHeight="1">
      <c r="A2" s="92" t="s">
        <v>339</v>
      </c>
      <c r="B2" s="100"/>
      <c r="C2" s="74"/>
      <c r="D2" s="74"/>
      <c r="E2" s="74"/>
    </row>
    <row r="3" spans="1:5" ht="20.100000000000001" customHeight="1">
      <c r="A3" s="101"/>
      <c r="B3" s="100"/>
      <c r="C3" s="74"/>
      <c r="D3" s="74"/>
      <c r="E3" s="74"/>
    </row>
    <row r="4" spans="1:5" ht="20.100000000000001" customHeight="1">
      <c r="A4" s="102"/>
      <c r="B4" s="103"/>
      <c r="C4" s="18"/>
      <c r="E4" s="104" t="s">
        <v>313</v>
      </c>
    </row>
    <row r="5" spans="1:5" ht="20.100000000000001" customHeight="1">
      <c r="A5" s="165" t="s">
        <v>340</v>
      </c>
      <c r="B5" s="165"/>
      <c r="C5" s="165" t="s">
        <v>341</v>
      </c>
      <c r="D5" s="165"/>
      <c r="E5" s="165"/>
    </row>
    <row r="6" spans="1:5" ht="20.100000000000001" customHeight="1">
      <c r="A6" s="105" t="s">
        <v>342</v>
      </c>
      <c r="B6" s="105" t="s">
        <v>343</v>
      </c>
      <c r="C6" s="48" t="s">
        <v>344</v>
      </c>
      <c r="D6" s="48" t="s">
        <v>345</v>
      </c>
      <c r="E6" s="48" t="s">
        <v>346</v>
      </c>
    </row>
    <row r="7" spans="1:5" ht="20.100000000000001" customHeight="1">
      <c r="A7" s="166" t="s">
        <v>318</v>
      </c>
      <c r="B7" s="167"/>
      <c r="C7" s="106">
        <f>C8+C17+C21</f>
        <v>399.73</v>
      </c>
      <c r="D7" s="106">
        <f t="shared" ref="D7:E7" si="0">D8+D17+D21</f>
        <v>215.04000000000002</v>
      </c>
      <c r="E7" s="106">
        <f t="shared" si="0"/>
        <v>184.69</v>
      </c>
    </row>
    <row r="8" spans="1:5" ht="20.100000000000001" customHeight="1">
      <c r="A8" s="107" t="s">
        <v>347</v>
      </c>
      <c r="B8" s="108" t="s">
        <v>348</v>
      </c>
      <c r="C8" s="109">
        <f>C9+C13+C16</f>
        <v>380.35</v>
      </c>
      <c r="D8" s="109">
        <f t="shared" ref="D8:E8" si="1">D9+D13+D16</f>
        <v>195.66000000000003</v>
      </c>
      <c r="E8" s="109">
        <f t="shared" si="1"/>
        <v>184.69</v>
      </c>
    </row>
    <row r="9" spans="1:5" ht="20.100000000000001" customHeight="1">
      <c r="A9" s="107" t="s">
        <v>349</v>
      </c>
      <c r="B9" s="108" t="s">
        <v>350</v>
      </c>
      <c r="C9" s="109">
        <f>D9+E9</f>
        <v>39.17</v>
      </c>
      <c r="D9" s="109">
        <f>D10+D11+D12</f>
        <v>39.17</v>
      </c>
      <c r="E9" s="109">
        <v>0</v>
      </c>
    </row>
    <row r="10" spans="1:5" ht="20.100000000000001" customHeight="1">
      <c r="A10" s="23" t="s">
        <v>351</v>
      </c>
      <c r="B10" s="24" t="s">
        <v>352</v>
      </c>
      <c r="C10" s="110">
        <f>SUM(D10:E10)</f>
        <v>21.29</v>
      </c>
      <c r="D10" s="110">
        <v>21.29</v>
      </c>
      <c r="E10" s="110"/>
    </row>
    <row r="11" spans="1:5" ht="20.100000000000001" customHeight="1">
      <c r="A11" s="23" t="s">
        <v>353</v>
      </c>
      <c r="B11" s="24" t="s">
        <v>354</v>
      </c>
      <c r="C11" s="110">
        <f t="shared" ref="C11:C12" si="2">SUM(D11:E11)</f>
        <v>11.92</v>
      </c>
      <c r="D11" s="110">
        <v>11.92</v>
      </c>
      <c r="E11" s="110"/>
    </row>
    <row r="12" spans="1:5" ht="20.100000000000001" customHeight="1">
      <c r="A12" s="23" t="s">
        <v>355</v>
      </c>
      <c r="B12" s="24" t="s">
        <v>356</v>
      </c>
      <c r="C12" s="110">
        <f t="shared" si="2"/>
        <v>5.96</v>
      </c>
      <c r="D12" s="110">
        <v>5.96</v>
      </c>
      <c r="E12" s="110"/>
    </row>
    <row r="13" spans="1:5" ht="20.100000000000001" customHeight="1">
      <c r="A13" s="107" t="s">
        <v>357</v>
      </c>
      <c r="B13" s="108" t="s">
        <v>358</v>
      </c>
      <c r="C13" s="109">
        <f t="shared" ref="C13:C20" si="3">SUM(D13:E13)</f>
        <v>0.69</v>
      </c>
      <c r="D13" s="109">
        <f t="shared" ref="D13:D15" si="4">SUM(D14:D14)</f>
        <v>0</v>
      </c>
      <c r="E13" s="109">
        <v>0.69</v>
      </c>
    </row>
    <row r="14" spans="1:5" ht="20.100000000000001" customHeight="1">
      <c r="A14" s="23" t="s">
        <v>359</v>
      </c>
      <c r="B14" s="24" t="s">
        <v>360</v>
      </c>
      <c r="C14" s="110">
        <f t="shared" si="3"/>
        <v>0.69</v>
      </c>
      <c r="D14" s="110"/>
      <c r="E14" s="110">
        <v>0.69</v>
      </c>
    </row>
    <row r="15" spans="1:5" ht="20.100000000000001" customHeight="1">
      <c r="A15" s="107" t="s">
        <v>361</v>
      </c>
      <c r="B15" s="108" t="s">
        <v>362</v>
      </c>
      <c r="C15" s="109">
        <f t="shared" si="3"/>
        <v>340.49</v>
      </c>
      <c r="D15" s="109">
        <f t="shared" si="4"/>
        <v>156.49</v>
      </c>
      <c r="E15" s="109">
        <f>SUM(E16:E19)</f>
        <v>184</v>
      </c>
    </row>
    <row r="16" spans="1:5" ht="20.100000000000001" customHeight="1">
      <c r="A16" s="23" t="s">
        <v>363</v>
      </c>
      <c r="B16" s="24" t="s">
        <v>364</v>
      </c>
      <c r="C16" s="110">
        <f t="shared" si="3"/>
        <v>340.49</v>
      </c>
      <c r="D16" s="110">
        <v>156.49</v>
      </c>
      <c r="E16" s="110">
        <v>184</v>
      </c>
    </row>
    <row r="17" spans="1:5" ht="20.100000000000001" customHeight="1">
      <c r="A17" s="107" t="s">
        <v>365</v>
      </c>
      <c r="B17" s="108" t="s">
        <v>366</v>
      </c>
      <c r="C17" s="109">
        <f t="shared" si="3"/>
        <v>10.44</v>
      </c>
      <c r="D17" s="109">
        <v>10.44</v>
      </c>
      <c r="E17" s="109"/>
    </row>
    <row r="18" spans="1:5" ht="20.100000000000001" customHeight="1">
      <c r="A18" s="107" t="s">
        <v>367</v>
      </c>
      <c r="B18" s="108" t="s">
        <v>368</v>
      </c>
      <c r="C18" s="109">
        <f t="shared" si="3"/>
        <v>10.44</v>
      </c>
      <c r="D18" s="109">
        <v>10.44</v>
      </c>
      <c r="E18" s="109">
        <f>SUM(E19:E19)</f>
        <v>0</v>
      </c>
    </row>
    <row r="19" spans="1:5" ht="20.100000000000001" customHeight="1">
      <c r="A19" s="23" t="s">
        <v>369</v>
      </c>
      <c r="B19" s="24" t="s">
        <v>370</v>
      </c>
      <c r="C19" s="110">
        <f t="shared" si="3"/>
        <v>7.08</v>
      </c>
      <c r="D19" s="110">
        <v>7.08</v>
      </c>
      <c r="E19" s="110"/>
    </row>
    <row r="20" spans="1:5" ht="20.100000000000001" customHeight="1">
      <c r="A20" s="23" t="s">
        <v>371</v>
      </c>
      <c r="B20" s="24" t="s">
        <v>372</v>
      </c>
      <c r="C20" s="110">
        <f t="shared" si="3"/>
        <v>3.36</v>
      </c>
      <c r="D20" s="110">
        <v>3.36</v>
      </c>
      <c r="E20" s="110"/>
    </row>
    <row r="21" spans="1:5" ht="20.100000000000001" customHeight="1">
      <c r="A21" s="107" t="s">
        <v>373</v>
      </c>
      <c r="B21" s="108" t="s">
        <v>374</v>
      </c>
      <c r="C21" s="109">
        <f>C22</f>
        <v>8.94</v>
      </c>
      <c r="D21" s="109">
        <v>8.94</v>
      </c>
      <c r="E21" s="109"/>
    </row>
    <row r="22" spans="1:5" ht="20.100000000000001" customHeight="1">
      <c r="A22" s="107" t="s">
        <v>375</v>
      </c>
      <c r="B22" s="108" t="s">
        <v>376</v>
      </c>
      <c r="C22" s="109">
        <f t="shared" ref="C22:C24" si="5">SUM(D22:E22)</f>
        <v>8.94</v>
      </c>
      <c r="D22" s="109">
        <f>SUM(D23:D23)</f>
        <v>8.94</v>
      </c>
      <c r="E22" s="109">
        <f>SUM(E23:E23)</f>
        <v>0</v>
      </c>
    </row>
    <row r="23" spans="1:5" ht="20.100000000000001" customHeight="1">
      <c r="A23" s="23" t="s">
        <v>377</v>
      </c>
      <c r="B23" s="24" t="s">
        <v>378</v>
      </c>
      <c r="C23" s="110">
        <f t="shared" si="5"/>
        <v>8.94</v>
      </c>
      <c r="D23" s="110">
        <v>8.94</v>
      </c>
      <c r="E23" s="110"/>
    </row>
    <row r="24" spans="1:5" ht="20.100000000000001" customHeight="1">
      <c r="A24" s="111"/>
      <c r="B24" s="36"/>
      <c r="C24" s="110">
        <f t="shared" si="5"/>
        <v>0</v>
      </c>
      <c r="D24" s="110"/>
      <c r="E24" s="110"/>
    </row>
    <row r="25" spans="1:5" ht="20.100000000000001" customHeight="1">
      <c r="A25" s="112" t="s">
        <v>379</v>
      </c>
      <c r="B25" s="113"/>
      <c r="C25" s="13"/>
      <c r="D25" s="19"/>
      <c r="E25" s="13"/>
    </row>
    <row r="26" spans="1:5" ht="12.75" customHeight="1">
      <c r="A26" s="113"/>
      <c r="B26" s="113"/>
      <c r="C26" s="13"/>
      <c r="D26" s="19"/>
      <c r="E26" s="13"/>
    </row>
    <row r="27" spans="1:5" ht="12.75" customHeight="1">
      <c r="A27" s="113"/>
      <c r="B27" s="113"/>
      <c r="C27" s="13"/>
      <c r="D27" s="19"/>
      <c r="E27" s="13"/>
    </row>
    <row r="28" spans="1:5" ht="12.75" customHeight="1">
      <c r="A28" s="113"/>
      <c r="B28" s="113"/>
      <c r="C28" s="13"/>
      <c r="D28" s="19"/>
      <c r="E28" s="13"/>
    </row>
    <row r="29" spans="1:5" ht="12.75" customHeight="1">
      <c r="A29" s="113"/>
      <c r="B29" s="113"/>
      <c r="D29" s="19"/>
      <c r="E29" s="13"/>
    </row>
    <row r="30" spans="1:5" ht="12.75" customHeight="1">
      <c r="A30" s="113"/>
      <c r="B30" s="113"/>
      <c r="D30" s="19"/>
      <c r="E30" s="13"/>
    </row>
    <row r="31" spans="1:5" s="13" customFormat="1" ht="12.75" customHeight="1">
      <c r="A31" s="113"/>
      <c r="B31" s="113"/>
      <c r="D31" s="19"/>
    </row>
    <row r="32" spans="1:5" ht="12.75" customHeight="1">
      <c r="A32" s="113"/>
      <c r="B32" s="113"/>
    </row>
    <row r="33" spans="1:4" ht="12.75" customHeight="1">
      <c r="A33" s="113"/>
      <c r="B33" s="113"/>
      <c r="D33" s="19"/>
    </row>
    <row r="34" spans="1:4" ht="12.75" customHeight="1">
      <c r="A34" s="113"/>
      <c r="B34" s="113"/>
    </row>
    <row r="35" spans="1:4" ht="12.75" customHeight="1">
      <c r="A35" s="113"/>
      <c r="B35" s="113"/>
    </row>
    <row r="36" spans="1:4" ht="12.75" customHeight="1">
      <c r="B36" s="113"/>
      <c r="C36" s="13"/>
    </row>
    <row r="38" spans="1:4" ht="12.75" customHeight="1">
      <c r="A38" s="113"/>
    </row>
    <row r="40" spans="1:4" ht="12.75" customHeight="1">
      <c r="B40" s="113"/>
    </row>
    <row r="41" spans="1:4" ht="12.75" customHeight="1">
      <c r="B41" s="113"/>
    </row>
  </sheetData>
  <mergeCells count="3">
    <mergeCell ref="A5:B5"/>
    <mergeCell ref="C5:E5"/>
    <mergeCell ref="A7:B7"/>
  </mergeCells>
  <phoneticPr fontId="24" type="noConversion"/>
  <printOptions horizontalCentered="1"/>
  <pageMargins left="0.47152777777777799" right="0.47152777777777799" top="0.98402777777777795" bottom="0.98402777777777795" header="0.51180555555555596" footer="0.51180555555555596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showZeros="0" workbookViewId="0">
      <selection activeCell="O9" sqref="O9"/>
    </sheetView>
  </sheetViews>
  <sheetFormatPr defaultColWidth="6.875" defaultRowHeight="20.100000000000001" customHeight="1"/>
  <cols>
    <col min="1" max="1" width="14.5" style="11" customWidth="1"/>
    <col min="2" max="2" width="33.375" style="11" customWidth="1"/>
    <col min="3" max="5" width="20.625" style="11" customWidth="1"/>
    <col min="6" max="16384" width="6.875" style="11"/>
  </cols>
  <sheetData>
    <row r="1" spans="1:11" ht="20.100000000000001" customHeight="1">
      <c r="A1" s="12" t="s">
        <v>380</v>
      </c>
      <c r="E1" s="91"/>
    </row>
    <row r="2" spans="1:11" ht="44.25" customHeight="1">
      <c r="A2" s="92" t="s">
        <v>381</v>
      </c>
      <c r="B2" s="93"/>
      <c r="C2" s="93"/>
      <c r="D2" s="93"/>
      <c r="E2" s="93"/>
    </row>
    <row r="3" spans="1:11" ht="20.100000000000001" customHeight="1">
      <c r="A3" s="93"/>
      <c r="B3" s="93"/>
      <c r="C3" s="93"/>
      <c r="D3" s="93"/>
      <c r="E3" s="93"/>
    </row>
    <row r="4" spans="1:11" s="82" customFormat="1" ht="20.100000000000001" customHeight="1">
      <c r="A4" s="19"/>
      <c r="B4" s="18"/>
      <c r="C4" s="18"/>
      <c r="D4" s="18"/>
      <c r="E4" s="94" t="s">
        <v>313</v>
      </c>
    </row>
    <row r="5" spans="1:11" s="82" customFormat="1" ht="20.100000000000001" customHeight="1">
      <c r="A5" s="165" t="s">
        <v>382</v>
      </c>
      <c r="B5" s="165"/>
      <c r="C5" s="165" t="s">
        <v>383</v>
      </c>
      <c r="D5" s="165"/>
      <c r="E5" s="165"/>
    </row>
    <row r="6" spans="1:11" s="82" customFormat="1" ht="20.100000000000001" customHeight="1">
      <c r="A6" s="32" t="s">
        <v>342</v>
      </c>
      <c r="B6" s="32" t="s">
        <v>343</v>
      </c>
      <c r="C6" s="32" t="s">
        <v>318</v>
      </c>
      <c r="D6" s="32" t="s">
        <v>384</v>
      </c>
      <c r="E6" s="32" t="s">
        <v>385</v>
      </c>
    </row>
    <row r="7" spans="1:11" s="82" customFormat="1" ht="20.100000000000001" customHeight="1">
      <c r="A7" s="166" t="s">
        <v>386</v>
      </c>
      <c r="B7" s="167"/>
      <c r="C7" s="51">
        <f>SUM(C8,C19,C38)</f>
        <v>215.02999999999997</v>
      </c>
      <c r="D7" s="51">
        <f>SUM(D8,D19,D38)</f>
        <v>194.82999999999998</v>
      </c>
      <c r="E7" s="51">
        <f>SUM(E8,E19,E38)</f>
        <v>20.2</v>
      </c>
      <c r="J7" s="72"/>
    </row>
    <row r="8" spans="1:11" s="82" customFormat="1" ht="20.100000000000001" customHeight="1">
      <c r="A8" s="36" t="s">
        <v>387</v>
      </c>
      <c r="B8" s="27" t="s">
        <v>388</v>
      </c>
      <c r="C8" s="51">
        <f>SUM(D8:E8)</f>
        <v>172</v>
      </c>
      <c r="D8" s="95">
        <f>SUM(D9:D18)</f>
        <v>171.94</v>
      </c>
      <c r="E8" s="95">
        <f>SUM(E9:E18)</f>
        <v>0.06</v>
      </c>
      <c r="G8" s="72"/>
    </row>
    <row r="9" spans="1:11" s="82" customFormat="1" ht="20.100000000000001" customHeight="1">
      <c r="A9" s="36" t="s">
        <v>389</v>
      </c>
      <c r="B9" s="27" t="s">
        <v>390</v>
      </c>
      <c r="C9" s="51">
        <f>SUM(D9:E9)</f>
        <v>37.96</v>
      </c>
      <c r="D9" s="22">
        <v>37.96</v>
      </c>
      <c r="E9" s="22"/>
      <c r="F9" s="72"/>
      <c r="G9" s="72"/>
      <c r="K9" s="72"/>
    </row>
    <row r="10" spans="1:11" s="82" customFormat="1" ht="20.100000000000001" customHeight="1">
      <c r="A10" s="36" t="s">
        <v>391</v>
      </c>
      <c r="B10" s="27" t="s">
        <v>392</v>
      </c>
      <c r="C10" s="51">
        <f t="shared" ref="C10:C41" si="0">SUM(D10:E10)</f>
        <v>1.7</v>
      </c>
      <c r="D10" s="22">
        <v>1.7</v>
      </c>
      <c r="E10" s="22"/>
      <c r="F10" s="72"/>
      <c r="H10" s="72"/>
    </row>
    <row r="11" spans="1:11" s="82" customFormat="1" ht="20.100000000000001" customHeight="1">
      <c r="A11" s="36" t="s">
        <v>393</v>
      </c>
      <c r="B11" s="27" t="s">
        <v>394</v>
      </c>
      <c r="C11" s="51">
        <v>0.06</v>
      </c>
      <c r="D11" s="22"/>
      <c r="E11" s="22">
        <v>0.06</v>
      </c>
      <c r="F11" s="72"/>
      <c r="H11" s="72"/>
    </row>
    <row r="12" spans="1:11" s="82" customFormat="1" ht="20.100000000000001" customHeight="1">
      <c r="A12" s="36" t="s">
        <v>395</v>
      </c>
      <c r="B12" s="27" t="s">
        <v>396</v>
      </c>
      <c r="C12" s="51">
        <f t="shared" si="0"/>
        <v>96.02</v>
      </c>
      <c r="D12" s="22">
        <v>96.02</v>
      </c>
      <c r="E12" s="22"/>
      <c r="F12" s="72"/>
      <c r="G12" s="72"/>
      <c r="H12" s="72"/>
    </row>
    <row r="13" spans="1:11" s="82" customFormat="1" ht="20.100000000000001" customHeight="1">
      <c r="A13" s="36" t="s">
        <v>397</v>
      </c>
      <c r="B13" s="27" t="s">
        <v>398</v>
      </c>
      <c r="C13" s="51">
        <f t="shared" si="0"/>
        <v>11.92</v>
      </c>
      <c r="D13" s="22">
        <v>11.92</v>
      </c>
      <c r="E13" s="22"/>
      <c r="F13" s="72"/>
      <c r="J13" s="72"/>
    </row>
    <row r="14" spans="1:11" s="82" customFormat="1" ht="20.100000000000001" customHeight="1">
      <c r="A14" s="36" t="s">
        <v>399</v>
      </c>
      <c r="B14" s="27" t="s">
        <v>400</v>
      </c>
      <c r="C14" s="51">
        <f t="shared" si="0"/>
        <v>5.96</v>
      </c>
      <c r="D14" s="22">
        <v>5.96</v>
      </c>
      <c r="E14" s="22"/>
      <c r="F14" s="72"/>
      <c r="G14" s="72"/>
      <c r="K14" s="72"/>
    </row>
    <row r="15" spans="1:11" s="82" customFormat="1" ht="20.100000000000001" customHeight="1">
      <c r="A15" s="36" t="s">
        <v>401</v>
      </c>
      <c r="B15" s="27" t="s">
        <v>402</v>
      </c>
      <c r="C15" s="51">
        <f t="shared" si="0"/>
        <v>7.08</v>
      </c>
      <c r="D15" s="22">
        <v>7.08</v>
      </c>
      <c r="E15" s="22"/>
      <c r="F15" s="72"/>
      <c r="G15" s="72"/>
      <c r="H15" s="72"/>
      <c r="K15" s="72"/>
    </row>
    <row r="16" spans="1:11" s="82" customFormat="1" ht="20.100000000000001" customHeight="1">
      <c r="A16" s="36" t="s">
        <v>403</v>
      </c>
      <c r="B16" s="27" t="s">
        <v>404</v>
      </c>
      <c r="C16" s="51">
        <f t="shared" si="0"/>
        <v>0.6</v>
      </c>
      <c r="D16" s="22">
        <v>0.6</v>
      </c>
      <c r="E16" s="22"/>
      <c r="F16" s="72"/>
      <c r="G16" s="72"/>
      <c r="K16" s="72"/>
    </row>
    <row r="17" spans="1:19" s="82" customFormat="1" ht="20.100000000000001" customHeight="1">
      <c r="A17" s="36" t="s">
        <v>405</v>
      </c>
      <c r="B17" s="27" t="s">
        <v>406</v>
      </c>
      <c r="C17" s="51">
        <f t="shared" si="0"/>
        <v>8.94</v>
      </c>
      <c r="D17" s="22">
        <v>8.94</v>
      </c>
      <c r="E17" s="22"/>
      <c r="F17" s="72"/>
      <c r="G17" s="72"/>
      <c r="K17" s="72"/>
    </row>
    <row r="18" spans="1:19" s="82" customFormat="1" ht="20.100000000000001" customHeight="1">
      <c r="A18" s="36" t="s">
        <v>407</v>
      </c>
      <c r="B18" s="27" t="s">
        <v>408</v>
      </c>
      <c r="C18" s="51">
        <f t="shared" si="0"/>
        <v>1.76</v>
      </c>
      <c r="D18" s="22">
        <v>1.76</v>
      </c>
      <c r="E18" s="22"/>
      <c r="F18" s="72"/>
      <c r="G18" s="72"/>
      <c r="I18" s="72"/>
      <c r="K18" s="72"/>
    </row>
    <row r="19" spans="1:19" s="82" customFormat="1" ht="20.100000000000001" customHeight="1">
      <c r="A19" s="36" t="s">
        <v>409</v>
      </c>
      <c r="B19" s="27" t="s">
        <v>410</v>
      </c>
      <c r="C19" s="51">
        <f t="shared" si="0"/>
        <v>20.14</v>
      </c>
      <c r="D19" s="95">
        <f>SUM(D20:D37)</f>
        <v>0</v>
      </c>
      <c r="E19" s="95">
        <v>20.14</v>
      </c>
      <c r="F19" s="72"/>
      <c r="G19" s="72"/>
    </row>
    <row r="20" spans="1:19" s="82" customFormat="1" ht="20.100000000000001" customHeight="1">
      <c r="A20" s="36" t="s">
        <v>411</v>
      </c>
      <c r="B20" s="96" t="s">
        <v>412</v>
      </c>
      <c r="C20" s="51">
        <f t="shared" si="0"/>
        <v>1</v>
      </c>
      <c r="D20" s="22"/>
      <c r="E20" s="22">
        <v>1</v>
      </c>
      <c r="F20" s="72"/>
      <c r="G20" s="72"/>
      <c r="H20" s="72"/>
      <c r="N20" s="72"/>
    </row>
    <row r="21" spans="1:19" s="82" customFormat="1" ht="20.100000000000001" customHeight="1">
      <c r="A21" s="36" t="s">
        <v>413</v>
      </c>
      <c r="B21" s="97" t="s">
        <v>414</v>
      </c>
      <c r="C21" s="51">
        <f t="shared" si="0"/>
        <v>0.2</v>
      </c>
      <c r="D21" s="22"/>
      <c r="E21" s="22">
        <v>0.2</v>
      </c>
      <c r="F21" s="72"/>
      <c r="G21" s="72"/>
    </row>
    <row r="22" spans="1:19" s="82" customFormat="1" ht="20.100000000000001" customHeight="1">
      <c r="A22" s="36" t="s">
        <v>415</v>
      </c>
      <c r="B22" s="97" t="s">
        <v>416</v>
      </c>
      <c r="C22" s="51">
        <f t="shared" si="0"/>
        <v>0.3</v>
      </c>
      <c r="D22" s="22"/>
      <c r="E22" s="22">
        <v>0.3</v>
      </c>
      <c r="F22" s="72"/>
      <c r="H22" s="72"/>
      <c r="J22" s="72"/>
    </row>
    <row r="23" spans="1:19" s="82" customFormat="1" ht="20.100000000000001" customHeight="1">
      <c r="A23" s="36" t="s">
        <v>417</v>
      </c>
      <c r="B23" s="97" t="s">
        <v>418</v>
      </c>
      <c r="C23" s="51">
        <f t="shared" si="0"/>
        <v>0.05</v>
      </c>
      <c r="D23" s="22"/>
      <c r="E23" s="22">
        <v>0.05</v>
      </c>
      <c r="F23" s="72"/>
      <c r="G23" s="72"/>
      <c r="H23" s="72"/>
    </row>
    <row r="24" spans="1:19" s="82" customFormat="1" ht="20.100000000000001" customHeight="1">
      <c r="A24" s="36" t="s">
        <v>419</v>
      </c>
      <c r="B24" s="97" t="s">
        <v>420</v>
      </c>
      <c r="C24" s="51">
        <f t="shared" si="0"/>
        <v>0.54</v>
      </c>
      <c r="D24" s="22"/>
      <c r="E24" s="22">
        <v>0.54</v>
      </c>
      <c r="F24" s="72"/>
    </row>
    <row r="25" spans="1:19" s="82" customFormat="1" ht="20.100000000000001" customHeight="1">
      <c r="A25" s="36" t="s">
        <v>421</v>
      </c>
      <c r="B25" s="97" t="s">
        <v>422</v>
      </c>
      <c r="C25" s="51">
        <f t="shared" si="0"/>
        <v>9</v>
      </c>
      <c r="D25" s="22"/>
      <c r="E25" s="22">
        <v>9</v>
      </c>
      <c r="F25" s="72"/>
      <c r="G25" s="72"/>
      <c r="I25" s="72"/>
      <c r="L25" s="72"/>
    </row>
    <row r="26" spans="1:19" s="82" customFormat="1" ht="20.100000000000001" customHeight="1">
      <c r="A26" s="36" t="s">
        <v>423</v>
      </c>
      <c r="B26" s="97" t="s">
        <v>424</v>
      </c>
      <c r="C26" s="51">
        <f t="shared" si="0"/>
        <v>0.2</v>
      </c>
      <c r="D26" s="22"/>
      <c r="E26" s="22">
        <v>0.2</v>
      </c>
      <c r="F26" s="72"/>
      <c r="G26" s="72"/>
      <c r="H26" s="72"/>
    </row>
    <row r="27" spans="1:19" s="82" customFormat="1" ht="20.100000000000001" customHeight="1">
      <c r="A27" s="36" t="s">
        <v>425</v>
      </c>
      <c r="B27" s="96" t="s">
        <v>426</v>
      </c>
      <c r="C27" s="51">
        <f t="shared" si="0"/>
        <v>1</v>
      </c>
      <c r="D27" s="22"/>
      <c r="E27" s="22">
        <v>1</v>
      </c>
      <c r="F27" s="72"/>
      <c r="G27" s="72"/>
    </row>
    <row r="28" spans="1:19" s="82" customFormat="1" ht="20.100000000000001" customHeight="1">
      <c r="A28" s="36" t="s">
        <v>427</v>
      </c>
      <c r="B28" s="97" t="s">
        <v>428</v>
      </c>
      <c r="C28" s="51">
        <f t="shared" si="0"/>
        <v>1</v>
      </c>
      <c r="D28" s="22"/>
      <c r="E28" s="22">
        <v>1</v>
      </c>
      <c r="F28" s="72"/>
      <c r="G28" s="72"/>
      <c r="H28" s="72"/>
      <c r="K28" s="72"/>
    </row>
    <row r="29" spans="1:19" s="82" customFormat="1" ht="20.100000000000001" customHeight="1">
      <c r="A29" s="36" t="s">
        <v>429</v>
      </c>
      <c r="B29" s="97" t="s">
        <v>430</v>
      </c>
      <c r="C29" s="51">
        <f t="shared" si="0"/>
        <v>1</v>
      </c>
      <c r="D29" s="22"/>
      <c r="E29" s="22">
        <v>1</v>
      </c>
      <c r="F29" s="72"/>
      <c r="G29" s="72"/>
      <c r="H29" s="72"/>
      <c r="I29" s="72"/>
    </row>
    <row r="30" spans="1:19" s="82" customFormat="1" ht="20.100000000000001" customHeight="1">
      <c r="A30" s="36" t="s">
        <v>431</v>
      </c>
      <c r="B30" s="97" t="s">
        <v>432</v>
      </c>
      <c r="C30" s="51">
        <f t="shared" si="0"/>
        <v>0.1</v>
      </c>
      <c r="D30" s="22"/>
      <c r="E30" s="22">
        <v>0.1</v>
      </c>
      <c r="F30" s="72"/>
      <c r="G30" s="72"/>
      <c r="H30" s="72"/>
      <c r="I30" s="72"/>
      <c r="J30" s="72"/>
    </row>
    <row r="31" spans="1:19" s="82" customFormat="1" ht="20.100000000000001" customHeight="1">
      <c r="A31" s="36" t="s">
        <v>433</v>
      </c>
      <c r="B31" s="97" t="s">
        <v>434</v>
      </c>
      <c r="C31" s="51">
        <f t="shared" si="0"/>
        <v>0.67</v>
      </c>
      <c r="D31" s="22"/>
      <c r="E31" s="22">
        <v>0.67</v>
      </c>
      <c r="F31" s="72"/>
      <c r="G31" s="72"/>
      <c r="H31" s="72"/>
    </row>
    <row r="32" spans="1:19" s="82" customFormat="1" ht="20.100000000000001" customHeight="1">
      <c r="A32" s="36" t="s">
        <v>435</v>
      </c>
      <c r="B32" s="97" t="s">
        <v>436</v>
      </c>
      <c r="C32" s="51">
        <f t="shared" si="0"/>
        <v>0.65</v>
      </c>
      <c r="D32" s="22"/>
      <c r="E32" s="22">
        <v>0.65</v>
      </c>
      <c r="F32" s="72"/>
      <c r="G32" s="72"/>
      <c r="J32" s="72"/>
      <c r="S32" s="72"/>
    </row>
    <row r="33" spans="1:16" s="82" customFormat="1" ht="20.100000000000001" customHeight="1">
      <c r="A33" s="36" t="s">
        <v>437</v>
      </c>
      <c r="B33" s="96" t="s">
        <v>438</v>
      </c>
      <c r="C33" s="51">
        <f t="shared" si="0"/>
        <v>0.99</v>
      </c>
      <c r="D33" s="22"/>
      <c r="E33" s="22">
        <v>0.99</v>
      </c>
      <c r="F33" s="72"/>
      <c r="G33" s="72"/>
      <c r="H33" s="72"/>
      <c r="I33" s="72"/>
    </row>
    <row r="34" spans="1:16" s="82" customFormat="1" ht="20.100000000000001" customHeight="1">
      <c r="A34" s="36" t="s">
        <v>439</v>
      </c>
      <c r="B34" s="97" t="s">
        <v>440</v>
      </c>
      <c r="C34" s="51">
        <f t="shared" si="0"/>
        <v>1.24</v>
      </c>
      <c r="D34" s="22"/>
      <c r="E34" s="22">
        <v>1.24</v>
      </c>
      <c r="F34" s="72"/>
      <c r="G34" s="72"/>
    </row>
    <row r="35" spans="1:16" s="82" customFormat="1" ht="20.100000000000001" customHeight="1">
      <c r="A35" s="36" t="s">
        <v>441</v>
      </c>
      <c r="B35" s="97" t="s">
        <v>442</v>
      </c>
      <c r="C35" s="51">
        <f t="shared" si="0"/>
        <v>1</v>
      </c>
      <c r="D35" s="22"/>
      <c r="E35" s="22">
        <v>1</v>
      </c>
      <c r="F35" s="72"/>
      <c r="G35" s="72"/>
      <c r="I35" s="72"/>
      <c r="P35" s="72"/>
    </row>
    <row r="36" spans="1:16" s="82" customFormat="1" ht="20.100000000000001" customHeight="1">
      <c r="A36" s="36" t="s">
        <v>443</v>
      </c>
      <c r="B36" s="97" t="s">
        <v>444</v>
      </c>
      <c r="C36" s="51">
        <f t="shared" si="0"/>
        <v>0.2</v>
      </c>
      <c r="D36" s="22"/>
      <c r="E36" s="22">
        <v>0.2</v>
      </c>
      <c r="F36" s="72"/>
      <c r="G36" s="72"/>
      <c r="H36" s="72"/>
      <c r="P36" s="72"/>
    </row>
    <row r="37" spans="1:16" s="82" customFormat="1" ht="20.100000000000001" customHeight="1">
      <c r="A37" s="36" t="s">
        <v>445</v>
      </c>
      <c r="B37" s="97" t="s">
        <v>446</v>
      </c>
      <c r="C37" s="51">
        <f t="shared" si="0"/>
        <v>1</v>
      </c>
      <c r="D37" s="22"/>
      <c r="E37" s="22">
        <v>1</v>
      </c>
      <c r="F37" s="72"/>
      <c r="G37" s="72"/>
      <c r="H37" s="72"/>
      <c r="I37" s="72"/>
    </row>
    <row r="38" spans="1:16" s="82" customFormat="1" ht="20.100000000000001" customHeight="1">
      <c r="A38" s="36" t="s">
        <v>447</v>
      </c>
      <c r="B38" s="27" t="s">
        <v>448</v>
      </c>
      <c r="C38" s="51">
        <f t="shared" si="0"/>
        <v>22.89</v>
      </c>
      <c r="D38" s="95">
        <f>SUM(D39:D41)</f>
        <v>22.89</v>
      </c>
      <c r="E38" s="95">
        <f>SUM(E39:E41)</f>
        <v>0</v>
      </c>
      <c r="F38" s="72"/>
      <c r="H38" s="72"/>
    </row>
    <row r="39" spans="1:16" s="82" customFormat="1" ht="20.100000000000001" customHeight="1">
      <c r="A39" s="36" t="s">
        <v>449</v>
      </c>
      <c r="B39" s="97" t="s">
        <v>450</v>
      </c>
      <c r="C39" s="51">
        <f t="shared" si="0"/>
        <v>1.6</v>
      </c>
      <c r="D39" s="22">
        <v>1.6</v>
      </c>
      <c r="E39" s="22"/>
      <c r="F39" s="72"/>
      <c r="G39" s="72"/>
      <c r="H39" s="72"/>
    </row>
    <row r="40" spans="1:16" s="82" customFormat="1" ht="20.100000000000001" customHeight="1">
      <c r="A40" s="36" t="s">
        <v>451</v>
      </c>
      <c r="B40" s="97" t="s">
        <v>452</v>
      </c>
      <c r="C40" s="51">
        <f t="shared" si="0"/>
        <v>0.01</v>
      </c>
      <c r="D40" s="22">
        <v>0.01</v>
      </c>
      <c r="E40" s="22"/>
      <c r="F40" s="72"/>
      <c r="G40" s="72"/>
    </row>
    <row r="41" spans="1:16" s="82" customFormat="1" ht="20.100000000000001" customHeight="1">
      <c r="A41" s="36" t="s">
        <v>453</v>
      </c>
      <c r="B41" s="97" t="s">
        <v>454</v>
      </c>
      <c r="C41" s="51">
        <f t="shared" si="0"/>
        <v>21.28</v>
      </c>
      <c r="D41" s="22">
        <v>21.28</v>
      </c>
      <c r="E41" s="22"/>
      <c r="F41" s="72"/>
    </row>
    <row r="42" spans="1:16" ht="20.100000000000001" customHeight="1">
      <c r="C42" s="13"/>
      <c r="D42" s="13"/>
      <c r="E42" s="13"/>
    </row>
    <row r="43" spans="1:16" ht="20.100000000000001" customHeight="1">
      <c r="D43" s="13"/>
      <c r="E43" s="13"/>
      <c r="F43" s="13"/>
      <c r="N43" s="13"/>
    </row>
  </sheetData>
  <mergeCells count="3">
    <mergeCell ref="A5:B5"/>
    <mergeCell ref="C5:E5"/>
    <mergeCell ref="A7:B7"/>
  </mergeCells>
  <phoneticPr fontId="24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K13" sqref="K13"/>
    </sheetView>
  </sheetViews>
  <sheetFormatPr defaultColWidth="6.875" defaultRowHeight="12.75" customHeight="1"/>
  <cols>
    <col min="1" max="5" width="11.625" style="11" hidden="1" customWidth="1"/>
    <col min="6" max="6" width="16.5" style="11" hidden="1" customWidth="1"/>
    <col min="7" max="12" width="19.625" style="11" customWidth="1"/>
    <col min="13" max="16384" width="6.875" style="11"/>
  </cols>
  <sheetData>
    <row r="1" spans="1:12" ht="20.100000000000001" customHeight="1">
      <c r="A1" s="12" t="s">
        <v>338</v>
      </c>
      <c r="G1" s="12" t="s">
        <v>455</v>
      </c>
      <c r="L1" s="87"/>
    </row>
    <row r="2" spans="1:12" ht="42" customHeight="1">
      <c r="A2" s="73" t="s">
        <v>456</v>
      </c>
      <c r="B2" s="74"/>
      <c r="C2" s="74"/>
      <c r="D2" s="74"/>
      <c r="E2" s="74"/>
      <c r="F2" s="74"/>
      <c r="G2" s="73" t="s">
        <v>457</v>
      </c>
      <c r="H2" s="74"/>
      <c r="I2" s="74"/>
      <c r="J2" s="74"/>
      <c r="K2" s="74"/>
      <c r="L2" s="74"/>
    </row>
    <row r="3" spans="1:12" ht="20.100000000000001" customHeight="1">
      <c r="A3" s="81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20.100000000000001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20" t="s">
        <v>313</v>
      </c>
    </row>
    <row r="5" spans="1:12" ht="28.5" customHeight="1">
      <c r="A5" s="165" t="s">
        <v>458</v>
      </c>
      <c r="B5" s="165"/>
      <c r="C5" s="165"/>
      <c r="D5" s="165"/>
      <c r="E5" s="165"/>
      <c r="F5" s="168"/>
      <c r="G5" s="165" t="s">
        <v>459</v>
      </c>
      <c r="H5" s="165"/>
      <c r="I5" s="165"/>
      <c r="J5" s="165"/>
      <c r="K5" s="165"/>
      <c r="L5" s="165"/>
    </row>
    <row r="6" spans="1:12" ht="28.5" customHeight="1">
      <c r="A6" s="169" t="s">
        <v>318</v>
      </c>
      <c r="B6" s="171" t="s">
        <v>460</v>
      </c>
      <c r="C6" s="169" t="s">
        <v>461</v>
      </c>
      <c r="D6" s="169"/>
      <c r="E6" s="169"/>
      <c r="F6" s="173" t="s">
        <v>462</v>
      </c>
      <c r="G6" s="165" t="s">
        <v>318</v>
      </c>
      <c r="H6" s="174" t="s">
        <v>460</v>
      </c>
      <c r="I6" s="165" t="s">
        <v>461</v>
      </c>
      <c r="J6" s="165"/>
      <c r="K6" s="165"/>
      <c r="L6" s="165" t="s">
        <v>462</v>
      </c>
    </row>
    <row r="7" spans="1:12" ht="28.5" customHeight="1">
      <c r="A7" s="170"/>
      <c r="B7" s="172"/>
      <c r="C7" s="78" t="s">
        <v>344</v>
      </c>
      <c r="D7" s="83" t="s">
        <v>463</v>
      </c>
      <c r="E7" s="83" t="s">
        <v>464</v>
      </c>
      <c r="F7" s="170"/>
      <c r="G7" s="165"/>
      <c r="H7" s="174"/>
      <c r="I7" s="32" t="s">
        <v>344</v>
      </c>
      <c r="J7" s="7" t="s">
        <v>463</v>
      </c>
      <c r="K7" s="7" t="s">
        <v>464</v>
      </c>
      <c r="L7" s="165"/>
    </row>
    <row r="8" spans="1:12" ht="28.5" customHeight="1">
      <c r="A8" s="84"/>
      <c r="B8" s="84"/>
      <c r="C8" s="84"/>
      <c r="D8" s="84"/>
      <c r="E8" s="84"/>
      <c r="F8" s="85"/>
      <c r="G8" s="86">
        <f>SUM(H8:I8,L8)</f>
        <v>1</v>
      </c>
      <c r="H8" s="22">
        <v>0</v>
      </c>
      <c r="I8" s="88">
        <f>SUM(J8:K8)</f>
        <v>1</v>
      </c>
      <c r="J8" s="89">
        <v>0</v>
      </c>
      <c r="K8" s="90">
        <v>1</v>
      </c>
      <c r="L8" s="22"/>
    </row>
    <row r="9" spans="1:12" ht="22.5" customHeight="1">
      <c r="B9" s="13"/>
      <c r="G9" s="13"/>
      <c r="H9" s="13"/>
      <c r="I9" s="13"/>
      <c r="J9" s="13"/>
      <c r="K9" s="13"/>
      <c r="L9" s="13"/>
    </row>
    <row r="10" spans="1:12" ht="12.75" customHeight="1">
      <c r="G10" s="13"/>
      <c r="H10" s="13"/>
      <c r="I10" s="13"/>
      <c r="J10" s="13"/>
      <c r="K10" s="13"/>
      <c r="L10" s="13"/>
    </row>
    <row r="11" spans="1:12" ht="12.75" customHeight="1">
      <c r="G11" s="13"/>
      <c r="H11" s="13"/>
      <c r="I11" s="13"/>
      <c r="J11" s="13"/>
      <c r="K11" s="13"/>
      <c r="L11" s="13"/>
    </row>
    <row r="12" spans="1:12" ht="12.75" customHeight="1">
      <c r="G12" s="13"/>
      <c r="H12" s="13"/>
      <c r="I12" s="13"/>
      <c r="L12" s="13"/>
    </row>
    <row r="13" spans="1:12" ht="12.75" customHeight="1">
      <c r="F13" s="13"/>
      <c r="G13" s="13"/>
      <c r="H13" s="13"/>
      <c r="I13" s="13"/>
      <c r="J13" s="13"/>
      <c r="K13" s="13"/>
    </row>
    <row r="14" spans="1:12" ht="12.75" customHeight="1">
      <c r="D14" s="13"/>
      <c r="G14" s="13"/>
      <c r="H14" s="13"/>
      <c r="I14" s="13"/>
    </row>
    <row r="15" spans="1:12" ht="12.75" customHeight="1">
      <c r="J15" s="13"/>
    </row>
    <row r="16" spans="1:12" ht="12.75" customHeight="1">
      <c r="K16" s="13"/>
      <c r="L16" s="13"/>
    </row>
    <row r="20" spans="8:8" ht="12.75" customHeight="1">
      <c r="H20" s="1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4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showZeros="0" workbookViewId="0">
      <selection activeCell="C25" sqref="C25"/>
    </sheetView>
  </sheetViews>
  <sheetFormatPr defaultColWidth="6.875" defaultRowHeight="12.75" customHeight="1"/>
  <cols>
    <col min="1" max="1" width="19.5" style="11" customWidth="1"/>
    <col min="2" max="2" width="52.5" style="11" customWidth="1"/>
    <col min="3" max="5" width="18.25" style="11" customWidth="1"/>
    <col min="6" max="16384" width="6.875" style="11"/>
  </cols>
  <sheetData>
    <row r="1" spans="1:5" ht="20.100000000000001" customHeight="1">
      <c r="A1" s="12" t="s">
        <v>465</v>
      </c>
      <c r="E1" s="42"/>
    </row>
    <row r="2" spans="1:5" ht="42.75" customHeight="1">
      <c r="A2" s="73" t="s">
        <v>466</v>
      </c>
      <c r="B2" s="74"/>
      <c r="C2" s="74"/>
      <c r="D2" s="74"/>
      <c r="E2" s="74"/>
    </row>
    <row r="3" spans="1:5" ht="20.100000000000001" customHeight="1">
      <c r="A3" s="74"/>
      <c r="B3" s="74"/>
      <c r="C3" s="74"/>
      <c r="D3" s="74"/>
      <c r="E3" s="74"/>
    </row>
    <row r="4" spans="1:5" ht="20.100000000000001" customHeight="1">
      <c r="A4" s="75"/>
      <c r="B4" s="76"/>
      <c r="C4" s="76"/>
      <c r="D4" s="76"/>
      <c r="E4" s="77" t="s">
        <v>313</v>
      </c>
    </row>
    <row r="5" spans="1:5" ht="20.100000000000001" customHeight="1">
      <c r="A5" s="165" t="s">
        <v>342</v>
      </c>
      <c r="B5" s="168" t="s">
        <v>343</v>
      </c>
      <c r="C5" s="165" t="s">
        <v>467</v>
      </c>
      <c r="D5" s="165"/>
      <c r="E5" s="165"/>
    </row>
    <row r="6" spans="1:5" ht="20.100000000000001" customHeight="1">
      <c r="A6" s="170"/>
      <c r="B6" s="170"/>
      <c r="C6" s="78" t="s">
        <v>318</v>
      </c>
      <c r="D6" s="78" t="s">
        <v>345</v>
      </c>
      <c r="E6" s="78" t="s">
        <v>346</v>
      </c>
    </row>
    <row r="7" spans="1:5" ht="20.100000000000001" customHeight="1">
      <c r="A7" s="166" t="s">
        <v>318</v>
      </c>
      <c r="B7" s="167"/>
      <c r="C7" s="22"/>
      <c r="D7" s="22"/>
      <c r="E7" s="22"/>
    </row>
    <row r="8" spans="1:5" ht="20.100000000000001" customHeight="1">
      <c r="A8" s="23"/>
      <c r="B8" s="79"/>
      <c r="C8" s="22"/>
      <c r="D8" s="22"/>
      <c r="E8" s="22"/>
    </row>
    <row r="9" spans="1:5" ht="20.100000000000001" customHeight="1">
      <c r="A9" s="23"/>
      <c r="B9" s="79"/>
      <c r="C9" s="51">
        <f t="shared" ref="C9:C16" si="0">SUM(D9:E9)</f>
        <v>0</v>
      </c>
      <c r="D9" s="51">
        <f>SUM(D10:D12)</f>
        <v>0</v>
      </c>
      <c r="E9" s="51">
        <f>SUM(E10:E12)</f>
        <v>0</v>
      </c>
    </row>
    <row r="10" spans="1:5" ht="20.100000000000001" customHeight="1">
      <c r="A10" s="23"/>
      <c r="B10" s="79"/>
      <c r="C10" s="51">
        <f t="shared" si="0"/>
        <v>0</v>
      </c>
      <c r="D10" s="22"/>
      <c r="E10" s="22"/>
    </row>
    <row r="11" spans="1:5" ht="20.100000000000001" customHeight="1">
      <c r="A11" s="23"/>
      <c r="B11" s="79"/>
      <c r="C11" s="51">
        <f t="shared" si="0"/>
        <v>0</v>
      </c>
      <c r="D11" s="22"/>
      <c r="E11" s="22"/>
    </row>
    <row r="12" spans="1:5" ht="20.100000000000001" customHeight="1">
      <c r="A12" s="23"/>
      <c r="B12" s="79"/>
      <c r="C12" s="51">
        <f t="shared" si="0"/>
        <v>0</v>
      </c>
      <c r="D12" s="22"/>
      <c r="E12" s="22"/>
    </row>
    <row r="13" spans="1:5" ht="20.100000000000001" customHeight="1">
      <c r="A13" s="24"/>
      <c r="B13" s="79"/>
      <c r="C13" s="22">
        <f t="shared" si="0"/>
        <v>0</v>
      </c>
      <c r="D13" s="22"/>
      <c r="E13" s="22"/>
    </row>
    <row r="14" spans="1:5" ht="20.100000000000001" customHeight="1">
      <c r="A14" s="24"/>
      <c r="B14" s="79"/>
      <c r="C14" s="22">
        <f t="shared" si="0"/>
        <v>0</v>
      </c>
      <c r="D14" s="22"/>
      <c r="E14" s="22"/>
    </row>
    <row r="15" spans="1:5" ht="20.100000000000001" customHeight="1">
      <c r="A15" s="24"/>
      <c r="B15" s="79"/>
      <c r="C15" s="22">
        <f t="shared" si="0"/>
        <v>0</v>
      </c>
      <c r="D15" s="22"/>
      <c r="E15" s="22"/>
    </row>
    <row r="16" spans="1:5" ht="20.100000000000001" customHeight="1">
      <c r="A16" s="24"/>
      <c r="B16" s="79"/>
      <c r="C16" s="22">
        <f t="shared" si="0"/>
        <v>0</v>
      </c>
      <c r="D16" s="22"/>
      <c r="E16" s="22"/>
    </row>
    <row r="17" spans="1:5" ht="20.25" customHeight="1">
      <c r="A17" s="80" t="s">
        <v>468</v>
      </c>
      <c r="B17" s="13"/>
      <c r="C17" s="13"/>
      <c r="D17" s="13"/>
      <c r="E17" s="13"/>
    </row>
    <row r="18" spans="1:5" ht="20.25" customHeight="1">
      <c r="A18" s="13"/>
      <c r="B18" s="13"/>
      <c r="C18" s="13"/>
      <c r="D18" s="13"/>
      <c r="E18" s="13"/>
    </row>
    <row r="19" spans="1:5" ht="12.75" customHeight="1">
      <c r="A19" s="13"/>
      <c r="B19" s="13"/>
      <c r="C19" s="13"/>
      <c r="E19" s="13"/>
    </row>
    <row r="20" spans="1:5" ht="12.75" customHeight="1">
      <c r="A20" s="13"/>
      <c r="B20" s="13"/>
      <c r="C20" s="13"/>
      <c r="D20" s="13"/>
      <c r="E20" s="13"/>
    </row>
    <row r="21" spans="1:5" ht="12.75" customHeight="1">
      <c r="A21" s="13"/>
      <c r="B21" s="13"/>
      <c r="C21" s="13"/>
      <c r="E21" s="13"/>
    </row>
    <row r="22" spans="1:5" ht="12.75" customHeight="1">
      <c r="A22" s="13"/>
      <c r="B22" s="13"/>
      <c r="D22" s="13"/>
      <c r="E22" s="13"/>
    </row>
    <row r="23" spans="1:5" ht="12.75" customHeight="1">
      <c r="A23" s="13"/>
      <c r="E23" s="13"/>
    </row>
    <row r="24" spans="1:5" ht="12.75" customHeight="1">
      <c r="B24" s="13"/>
    </row>
    <row r="25" spans="1:5" ht="12.75" customHeight="1">
      <c r="B25" s="13"/>
    </row>
    <row r="26" spans="1:5" ht="12.75" customHeight="1">
      <c r="B26" s="13"/>
    </row>
    <row r="27" spans="1:5" ht="12.75" customHeight="1">
      <c r="B27" s="13"/>
    </row>
    <row r="28" spans="1:5" ht="12.75" customHeight="1">
      <c r="B28" s="13"/>
    </row>
    <row r="29" spans="1:5" ht="12.75" customHeight="1">
      <c r="B29" s="13"/>
    </row>
    <row r="31" spans="1:5" ht="12.75" customHeight="1">
      <c r="B31" s="13"/>
    </row>
    <row r="32" spans="1:5" ht="12.75" customHeight="1">
      <c r="B32" s="13"/>
    </row>
    <row r="34" spans="2:4" ht="12.75" customHeight="1">
      <c r="B34" s="13"/>
    </row>
    <row r="35" spans="2:4" ht="12.75" customHeight="1">
      <c r="B35" s="13"/>
    </row>
    <row r="36" spans="2:4" ht="12.75" customHeight="1">
      <c r="D36" s="13"/>
    </row>
  </sheetData>
  <mergeCells count="4">
    <mergeCell ref="C5:E5"/>
    <mergeCell ref="A7:B7"/>
    <mergeCell ref="A5:A6"/>
    <mergeCell ref="B5:B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9"/>
  <sheetViews>
    <sheetView showGridLines="0" showZeros="0" workbookViewId="0">
      <selection activeCell="N11" sqref="N11"/>
    </sheetView>
  </sheetViews>
  <sheetFormatPr defaultColWidth="6.875" defaultRowHeight="20.100000000000001" customHeight="1"/>
  <cols>
    <col min="1" max="4" width="34.5" style="11" customWidth="1"/>
    <col min="5" max="159" width="6.75" style="11" customWidth="1"/>
    <col min="160" max="16384" width="6.875" style="11"/>
  </cols>
  <sheetData>
    <row r="1" spans="1:251" ht="20.100000000000001" customHeight="1">
      <c r="A1" s="12" t="s">
        <v>469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pans="1:251" ht="38.25" customHeight="1">
      <c r="A2" s="43" t="s">
        <v>470</v>
      </c>
      <c r="B2" s="44"/>
      <c r="C2" s="45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</row>
    <row r="3" spans="1:251" ht="12.75" customHeight="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spans="1:251" ht="20.100000000000001" customHeight="1">
      <c r="A4" s="19"/>
      <c r="B4" s="46"/>
      <c r="C4" s="47"/>
      <c r="D4" s="20" t="s">
        <v>313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spans="1:251" ht="23.25" customHeight="1">
      <c r="A5" s="165" t="s">
        <v>314</v>
      </c>
      <c r="B5" s="165"/>
      <c r="C5" s="165" t="s">
        <v>315</v>
      </c>
      <c r="D5" s="165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spans="1:251" ht="24" customHeight="1">
      <c r="A6" s="48" t="s">
        <v>316</v>
      </c>
      <c r="B6" s="49" t="s">
        <v>317</v>
      </c>
      <c r="C6" s="48" t="s">
        <v>316</v>
      </c>
      <c r="D6" s="48" t="s">
        <v>317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spans="1:251" ht="20.100000000000001" customHeight="1">
      <c r="A7" s="50" t="s">
        <v>471</v>
      </c>
      <c r="B7" s="51">
        <f>'1 财政拨款收支总表'!B8</f>
        <v>399.73</v>
      </c>
      <c r="C7" s="52" t="s">
        <v>472</v>
      </c>
      <c r="D7" s="53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spans="1:251" ht="20.100000000000001" customHeight="1">
      <c r="A8" s="54" t="s">
        <v>473</v>
      </c>
      <c r="B8" s="51">
        <f>'1 财政拨款收支总表'!B9</f>
        <v>0</v>
      </c>
      <c r="C8" s="55" t="s">
        <v>474</v>
      </c>
      <c r="D8" s="56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spans="1:251" ht="20.100000000000001" customHeight="1">
      <c r="A9" s="57" t="s">
        <v>475</v>
      </c>
      <c r="B9" s="51">
        <f>'1 财政拨款收支总表'!B10</f>
        <v>0</v>
      </c>
      <c r="C9" s="55" t="s">
        <v>476</v>
      </c>
      <c r="D9" s="56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spans="1:251" ht="20.100000000000001" customHeight="1">
      <c r="A10" s="58" t="s">
        <v>477</v>
      </c>
      <c r="B10" s="59"/>
      <c r="C10" s="55" t="s">
        <v>478</v>
      </c>
      <c r="D10" s="56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spans="1:251" ht="20.100000000000001" customHeight="1">
      <c r="A11" s="58" t="s">
        <v>479</v>
      </c>
      <c r="B11" s="59"/>
      <c r="C11" s="55" t="s">
        <v>480</v>
      </c>
      <c r="D11" s="56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spans="1:251" ht="20.100000000000001" customHeight="1">
      <c r="A12" s="58" t="s">
        <v>481</v>
      </c>
      <c r="B12" s="22"/>
      <c r="C12" s="60" t="s">
        <v>482</v>
      </c>
      <c r="D12" s="56">
        <v>380.35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spans="1:251" ht="20.100000000000001" customHeight="1">
      <c r="A13" s="58"/>
      <c r="B13" s="61"/>
      <c r="C13" s="60" t="s">
        <v>483</v>
      </c>
      <c r="D13" s="56">
        <v>10.44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spans="1:251" ht="20.100000000000001" customHeight="1">
      <c r="A14" s="58"/>
      <c r="B14" s="61"/>
      <c r="C14" s="60" t="s">
        <v>484</v>
      </c>
      <c r="D14" s="56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spans="1:251" ht="20.100000000000001" customHeight="1">
      <c r="A15" s="58"/>
      <c r="B15" s="62"/>
      <c r="C15" s="55" t="s">
        <v>485</v>
      </c>
      <c r="D15" s="5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spans="1:251" ht="20.100000000000001" customHeight="1">
      <c r="A16" s="58"/>
      <c r="B16" s="62"/>
      <c r="C16" s="55" t="s">
        <v>486</v>
      </c>
      <c r="D16" s="56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spans="1:251" ht="20.100000000000001" customHeight="1">
      <c r="A17" s="58"/>
      <c r="B17" s="62"/>
      <c r="C17" s="55" t="s">
        <v>487</v>
      </c>
      <c r="D17" s="56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spans="1:251" ht="20.100000000000001" customHeight="1">
      <c r="A18" s="58"/>
      <c r="B18" s="62"/>
      <c r="C18" s="55" t="s">
        <v>488</v>
      </c>
      <c r="D18" s="56">
        <v>8.94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spans="1:251" ht="20.100000000000001" customHeight="1">
      <c r="A19" s="63" t="s">
        <v>489</v>
      </c>
      <c r="B19" s="64">
        <f>SUM(B7:B12)</f>
        <v>399.73</v>
      </c>
      <c r="C19" s="65" t="s">
        <v>490</v>
      </c>
      <c r="D19" s="66">
        <f>SUM(D7:D18)</f>
        <v>399.73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spans="1:251" ht="20.100000000000001" customHeight="1">
      <c r="A20" s="58" t="s">
        <v>491</v>
      </c>
      <c r="B20" s="67"/>
      <c r="C20" s="55" t="s">
        <v>492</v>
      </c>
      <c r="D20" s="66">
        <f>B22-D19</f>
        <v>0</v>
      </c>
      <c r="E20" s="13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spans="1:251" ht="20.100000000000001" customHeight="1">
      <c r="A21" s="58" t="s">
        <v>493</v>
      </c>
      <c r="B21" s="22"/>
      <c r="C21" s="60"/>
      <c r="D21" s="68"/>
      <c r="E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spans="1:251" ht="20.100000000000001" customHeight="1">
      <c r="A22" s="69" t="s">
        <v>494</v>
      </c>
      <c r="B22" s="70">
        <f>SUM(B19:B21)</f>
        <v>399.73</v>
      </c>
      <c r="C22" s="71" t="s">
        <v>495</v>
      </c>
      <c r="D22" s="66">
        <f>SUM(D19:D20)</f>
        <v>399.73</v>
      </c>
      <c r="E22" s="13"/>
    </row>
    <row r="29" spans="1:251" ht="20.100000000000001" customHeight="1">
      <c r="C29" s="13"/>
    </row>
  </sheetData>
  <mergeCells count="2">
    <mergeCell ref="A5:B5"/>
    <mergeCell ref="C5:D5"/>
  </mergeCells>
  <phoneticPr fontId="24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showZeros="0" workbookViewId="0">
      <selection activeCell="U16" sqref="U16"/>
    </sheetView>
  </sheetViews>
  <sheetFormatPr defaultColWidth="6.875" defaultRowHeight="12.75" customHeight="1"/>
  <cols>
    <col min="1" max="1" width="11.875" style="11" customWidth="1"/>
    <col min="2" max="2" width="31.125" style="11" customWidth="1"/>
    <col min="3" max="12" width="12.625" style="11" customWidth="1"/>
    <col min="13" max="16384" width="6.875" style="11"/>
  </cols>
  <sheetData>
    <row r="1" spans="1:12" ht="20.100000000000001" customHeight="1">
      <c r="A1" s="12" t="s">
        <v>496</v>
      </c>
      <c r="L1" s="38"/>
    </row>
    <row r="2" spans="1:12" ht="43.5" customHeight="1">
      <c r="A2" s="29" t="s">
        <v>497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0.100000000000001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0.100000000000001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9" t="s">
        <v>313</v>
      </c>
    </row>
    <row r="5" spans="1:12" ht="24" customHeight="1">
      <c r="A5" s="165" t="s">
        <v>498</v>
      </c>
      <c r="B5" s="165"/>
      <c r="C5" s="176" t="s">
        <v>318</v>
      </c>
      <c r="D5" s="174" t="s">
        <v>493</v>
      </c>
      <c r="E5" s="174" t="s">
        <v>471</v>
      </c>
      <c r="F5" s="174" t="s">
        <v>473</v>
      </c>
      <c r="G5" s="174" t="s">
        <v>475</v>
      </c>
      <c r="H5" s="175" t="s">
        <v>477</v>
      </c>
      <c r="I5" s="176"/>
      <c r="J5" s="174" t="s">
        <v>479</v>
      </c>
      <c r="K5" s="174" t="s">
        <v>481</v>
      </c>
      <c r="L5" s="177" t="s">
        <v>491</v>
      </c>
    </row>
    <row r="6" spans="1:12" ht="42" customHeight="1">
      <c r="A6" s="33" t="s">
        <v>342</v>
      </c>
      <c r="B6" s="34" t="s">
        <v>343</v>
      </c>
      <c r="C6" s="172"/>
      <c r="D6" s="172"/>
      <c r="E6" s="172"/>
      <c r="F6" s="172"/>
      <c r="G6" s="172"/>
      <c r="H6" s="7" t="s">
        <v>499</v>
      </c>
      <c r="I6" s="7" t="s">
        <v>500</v>
      </c>
      <c r="J6" s="172"/>
      <c r="K6" s="172"/>
      <c r="L6" s="172"/>
    </row>
    <row r="7" spans="1:12" s="28" customFormat="1" ht="20.100000000000001" customHeight="1">
      <c r="A7" s="166" t="s">
        <v>318</v>
      </c>
      <c r="B7" s="167"/>
      <c r="C7" s="35">
        <f>C8+C17+C21</f>
        <v>399.73</v>
      </c>
      <c r="D7" s="35">
        <f t="shared" ref="D7:E7" si="0">D8+D17+D21</f>
        <v>0</v>
      </c>
      <c r="E7" s="35">
        <f t="shared" si="0"/>
        <v>399.73</v>
      </c>
      <c r="F7" s="35"/>
      <c r="G7" s="35"/>
      <c r="H7" s="35"/>
      <c r="I7" s="35"/>
      <c r="J7" s="35"/>
      <c r="K7" s="35"/>
      <c r="L7" s="35"/>
    </row>
    <row r="8" spans="1:12" s="28" customFormat="1" ht="20.100000000000001" customHeight="1">
      <c r="A8" s="23" t="s">
        <v>347</v>
      </c>
      <c r="B8" s="24" t="s">
        <v>348</v>
      </c>
      <c r="C8" s="22">
        <f>C9+C13+C16</f>
        <v>380.35</v>
      </c>
      <c r="D8" s="22">
        <f t="shared" ref="D8:E8" si="1">D9+D13+D16</f>
        <v>0</v>
      </c>
      <c r="E8" s="22">
        <f t="shared" si="1"/>
        <v>380.35</v>
      </c>
      <c r="F8" s="22"/>
      <c r="G8" s="22"/>
      <c r="H8" s="22"/>
      <c r="I8" s="22"/>
      <c r="J8" s="22"/>
      <c r="K8" s="22"/>
      <c r="L8" s="22"/>
    </row>
    <row r="9" spans="1:12" s="28" customFormat="1" ht="20.100000000000001" customHeight="1">
      <c r="A9" s="23" t="s">
        <v>349</v>
      </c>
      <c r="B9" s="36" t="s">
        <v>350</v>
      </c>
      <c r="C9" s="22">
        <v>39.17</v>
      </c>
      <c r="D9" s="22"/>
      <c r="E9" s="22">
        <v>39.17</v>
      </c>
      <c r="F9" s="22"/>
      <c r="G9" s="22"/>
      <c r="H9" s="22"/>
      <c r="I9" s="22"/>
      <c r="J9" s="22"/>
      <c r="K9" s="22"/>
      <c r="L9" s="22"/>
    </row>
    <row r="10" spans="1:12" s="28" customFormat="1" ht="20.100000000000001" customHeight="1">
      <c r="A10" s="23" t="s">
        <v>501</v>
      </c>
      <c r="B10" s="36" t="s">
        <v>352</v>
      </c>
      <c r="C10" s="22">
        <v>21.29</v>
      </c>
      <c r="D10" s="22"/>
      <c r="E10" s="22">
        <v>21.29</v>
      </c>
      <c r="F10" s="22"/>
      <c r="G10" s="22"/>
      <c r="H10" s="22"/>
      <c r="I10" s="22"/>
      <c r="J10" s="22"/>
      <c r="K10" s="22"/>
      <c r="L10" s="22"/>
    </row>
    <row r="11" spans="1:12" s="28" customFormat="1" ht="20.100000000000001" customHeight="1">
      <c r="A11" s="23" t="s">
        <v>353</v>
      </c>
      <c r="B11" s="36" t="s">
        <v>354</v>
      </c>
      <c r="C11" s="22">
        <v>11.92</v>
      </c>
      <c r="D11" s="22"/>
      <c r="E11" s="22">
        <v>11.92</v>
      </c>
      <c r="F11" s="22"/>
      <c r="G11" s="22"/>
      <c r="H11" s="22"/>
      <c r="I11" s="22"/>
      <c r="J11" s="22"/>
      <c r="K11" s="22"/>
      <c r="L11" s="22"/>
    </row>
    <row r="12" spans="1:12" s="28" customFormat="1" ht="20.100000000000001" customHeight="1">
      <c r="A12" s="23" t="s">
        <v>355</v>
      </c>
      <c r="B12" s="36" t="s">
        <v>356</v>
      </c>
      <c r="C12" s="22">
        <v>5.96</v>
      </c>
      <c r="D12" s="22"/>
      <c r="E12" s="22">
        <v>5.96</v>
      </c>
      <c r="F12" s="22"/>
      <c r="G12" s="22"/>
      <c r="H12" s="22"/>
      <c r="I12" s="22"/>
      <c r="J12" s="22"/>
      <c r="K12" s="22"/>
      <c r="L12" s="22"/>
    </row>
    <row r="13" spans="1:12" s="28" customFormat="1" ht="20.100000000000001" customHeight="1">
      <c r="A13" s="23" t="s">
        <v>357</v>
      </c>
      <c r="B13" s="24" t="s">
        <v>358</v>
      </c>
      <c r="C13" s="22">
        <v>0.69</v>
      </c>
      <c r="D13" s="22"/>
      <c r="E13" s="22">
        <v>0.69</v>
      </c>
      <c r="F13" s="22"/>
      <c r="G13" s="22"/>
      <c r="H13" s="22"/>
      <c r="I13" s="22"/>
      <c r="J13" s="22"/>
      <c r="K13" s="22"/>
      <c r="L13" s="22"/>
    </row>
    <row r="14" spans="1:12" s="28" customFormat="1" ht="20.100000000000001" customHeight="1">
      <c r="A14" s="23" t="s">
        <v>359</v>
      </c>
      <c r="B14" s="24" t="s">
        <v>360</v>
      </c>
      <c r="C14" s="22">
        <v>0.69</v>
      </c>
      <c r="D14" s="22"/>
      <c r="E14" s="22">
        <v>0.69</v>
      </c>
      <c r="F14" s="22"/>
      <c r="G14" s="22"/>
      <c r="H14" s="22"/>
      <c r="I14" s="22"/>
      <c r="J14" s="22"/>
      <c r="K14" s="22"/>
      <c r="L14" s="22"/>
    </row>
    <row r="15" spans="1:12" s="28" customFormat="1" ht="20.100000000000001" customHeight="1">
      <c r="A15" s="23" t="s">
        <v>361</v>
      </c>
      <c r="B15" s="24" t="s">
        <v>362</v>
      </c>
      <c r="C15" s="22">
        <v>340.49</v>
      </c>
      <c r="D15" s="22"/>
      <c r="E15" s="22">
        <v>340.49</v>
      </c>
      <c r="F15" s="22"/>
      <c r="G15" s="22"/>
      <c r="H15" s="22"/>
      <c r="I15" s="22"/>
      <c r="J15" s="22"/>
      <c r="K15" s="22"/>
      <c r="L15" s="22"/>
    </row>
    <row r="16" spans="1:12" s="28" customFormat="1" ht="20.100000000000001" customHeight="1">
      <c r="A16" s="23" t="s">
        <v>363</v>
      </c>
      <c r="B16" s="24" t="s">
        <v>364</v>
      </c>
      <c r="C16" s="22">
        <v>340.49</v>
      </c>
      <c r="D16" s="22"/>
      <c r="E16" s="22">
        <v>340.49</v>
      </c>
      <c r="F16" s="22"/>
      <c r="G16" s="22"/>
      <c r="H16" s="22"/>
      <c r="I16" s="22"/>
      <c r="J16" s="22"/>
      <c r="K16" s="22"/>
      <c r="L16" s="22"/>
    </row>
    <row r="17" spans="1:12" s="28" customFormat="1" ht="20.100000000000001" customHeight="1">
      <c r="A17" s="23" t="s">
        <v>365</v>
      </c>
      <c r="B17" s="24" t="s">
        <v>366</v>
      </c>
      <c r="C17" s="22">
        <v>10.44</v>
      </c>
      <c r="D17" s="22"/>
      <c r="E17" s="22">
        <v>10.44</v>
      </c>
      <c r="F17" s="22"/>
      <c r="G17" s="22"/>
      <c r="H17" s="22"/>
      <c r="I17" s="22"/>
      <c r="J17" s="22"/>
      <c r="K17" s="22"/>
      <c r="L17" s="22"/>
    </row>
    <row r="18" spans="1:12" s="28" customFormat="1" ht="20.100000000000001" customHeight="1">
      <c r="A18" s="23" t="s">
        <v>367</v>
      </c>
      <c r="B18" s="24" t="s">
        <v>368</v>
      </c>
      <c r="C18" s="22">
        <v>10.44</v>
      </c>
      <c r="D18" s="22"/>
      <c r="E18" s="22">
        <v>10.44</v>
      </c>
      <c r="F18" s="22"/>
      <c r="G18" s="22"/>
      <c r="H18" s="22"/>
      <c r="I18" s="22"/>
      <c r="J18" s="22"/>
      <c r="K18" s="22"/>
      <c r="L18" s="22"/>
    </row>
    <row r="19" spans="1:12" s="28" customFormat="1" ht="20.100000000000001" customHeight="1">
      <c r="A19" s="23" t="s">
        <v>369</v>
      </c>
      <c r="B19" s="24" t="s">
        <v>370</v>
      </c>
      <c r="C19" s="22">
        <v>7.08</v>
      </c>
      <c r="D19" s="22"/>
      <c r="E19" s="22">
        <v>7.08</v>
      </c>
      <c r="F19" s="22"/>
      <c r="G19" s="22"/>
      <c r="H19" s="22"/>
      <c r="I19" s="22"/>
      <c r="J19" s="22"/>
      <c r="K19" s="22"/>
      <c r="L19" s="22"/>
    </row>
    <row r="20" spans="1:12" s="28" customFormat="1" ht="20.100000000000001" customHeight="1">
      <c r="A20" s="23" t="s">
        <v>371</v>
      </c>
      <c r="B20" s="24" t="s">
        <v>372</v>
      </c>
      <c r="C20" s="22">
        <v>3.36</v>
      </c>
      <c r="D20" s="22"/>
      <c r="E20" s="22">
        <v>3.36</v>
      </c>
      <c r="F20" s="22"/>
      <c r="G20" s="22"/>
      <c r="H20" s="22"/>
      <c r="I20" s="22"/>
      <c r="J20" s="22"/>
      <c r="K20" s="22"/>
      <c r="L20" s="22"/>
    </row>
    <row r="21" spans="1:12" s="28" customFormat="1" ht="20.100000000000001" customHeight="1">
      <c r="A21" s="23" t="s">
        <v>373</v>
      </c>
      <c r="B21" s="24" t="s">
        <v>374</v>
      </c>
      <c r="C21" s="22">
        <v>8.94</v>
      </c>
      <c r="D21" s="22"/>
      <c r="E21" s="22">
        <v>8.94</v>
      </c>
      <c r="F21" s="22"/>
      <c r="G21" s="22"/>
      <c r="H21" s="22"/>
      <c r="I21" s="22"/>
      <c r="J21" s="22"/>
      <c r="K21" s="22"/>
      <c r="L21" s="22"/>
    </row>
    <row r="22" spans="1:12" s="28" customFormat="1" ht="20.100000000000001" customHeight="1">
      <c r="A22" s="23" t="s">
        <v>375</v>
      </c>
      <c r="B22" s="24" t="s">
        <v>376</v>
      </c>
      <c r="C22" s="22">
        <v>8.94</v>
      </c>
      <c r="D22" s="22"/>
      <c r="E22" s="22">
        <v>8.94</v>
      </c>
      <c r="F22" s="22"/>
      <c r="G22" s="22"/>
      <c r="H22" s="22"/>
      <c r="I22" s="22"/>
      <c r="J22" s="22"/>
      <c r="K22" s="22"/>
      <c r="L22" s="22"/>
    </row>
    <row r="23" spans="1:12" s="28" customFormat="1" ht="20.100000000000001" customHeight="1">
      <c r="A23" s="23" t="s">
        <v>377</v>
      </c>
      <c r="B23" s="24" t="s">
        <v>378</v>
      </c>
      <c r="C23" s="22">
        <v>8.94</v>
      </c>
      <c r="D23" s="22"/>
      <c r="E23" s="22">
        <v>8.94</v>
      </c>
      <c r="F23" s="22"/>
      <c r="G23" s="22"/>
      <c r="H23" s="22"/>
      <c r="I23" s="22"/>
      <c r="J23" s="22"/>
      <c r="K23" s="22"/>
      <c r="L23" s="22"/>
    </row>
    <row r="24" spans="1:12" s="28" customFormat="1" ht="21" customHeight="1">
      <c r="A24" s="23" t="s">
        <v>502</v>
      </c>
      <c r="B24" s="27" t="s">
        <v>502</v>
      </c>
      <c r="C24" s="22"/>
      <c r="D24" s="37"/>
      <c r="E24" s="37"/>
      <c r="F24" s="37"/>
      <c r="G24" s="37"/>
      <c r="H24" s="37"/>
      <c r="I24" s="37"/>
      <c r="J24" s="37"/>
      <c r="K24" s="37"/>
      <c r="L24" s="37"/>
    </row>
    <row r="25" spans="1:12" ht="21" customHeight="1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12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 customHeight="1">
      <c r="B28" s="13"/>
      <c r="C28" s="13"/>
      <c r="D28" s="13"/>
      <c r="F28" s="13"/>
      <c r="G28" s="13"/>
      <c r="H28" s="13"/>
      <c r="I28" s="13"/>
      <c r="J28" s="13"/>
      <c r="K28" s="13"/>
      <c r="L28" s="13"/>
    </row>
    <row r="29" spans="1:12" ht="12.75" customHeight="1">
      <c r="B29" s="13"/>
      <c r="C29" s="13"/>
      <c r="I29" s="13"/>
      <c r="J29" s="13"/>
      <c r="K29" s="13"/>
      <c r="L29" s="13"/>
    </row>
    <row r="30" spans="1:12" ht="12.75" customHeight="1">
      <c r="B30" s="13"/>
      <c r="J30" s="13"/>
      <c r="K30" s="13"/>
    </row>
    <row r="31" spans="1:12" ht="12.75" customHeight="1">
      <c r="B31" s="13"/>
      <c r="J31" s="13"/>
      <c r="K31" s="13"/>
      <c r="L31" s="13"/>
    </row>
    <row r="32" spans="1:12" ht="12.75" customHeight="1">
      <c r="B32" s="13"/>
      <c r="E32" s="13"/>
      <c r="J32" s="13"/>
    </row>
    <row r="33" spans="2:11" ht="12.75" customHeight="1">
      <c r="B33" s="13"/>
      <c r="I33" s="13"/>
      <c r="J33" s="13"/>
    </row>
    <row r="34" spans="2:11" ht="12.75" customHeight="1">
      <c r="B34" s="13"/>
      <c r="I34" s="13"/>
    </row>
    <row r="35" spans="2:11" ht="12.75" customHeight="1">
      <c r="B35" s="13"/>
      <c r="I35" s="13"/>
      <c r="K35" s="13"/>
    </row>
    <row r="36" spans="2:11" ht="12.75" customHeight="1">
      <c r="B36" s="13"/>
    </row>
    <row r="37" spans="2:11" ht="12.75" customHeight="1">
      <c r="B37" s="13"/>
      <c r="C37" s="13"/>
      <c r="F37" s="13"/>
    </row>
    <row r="38" spans="2:11" ht="12.75" customHeight="1">
      <c r="B38" s="13"/>
    </row>
    <row r="39" spans="2:11" ht="12.75" customHeight="1">
      <c r="B39" s="13"/>
      <c r="C39" s="13"/>
      <c r="D39" s="13"/>
    </row>
    <row r="40" spans="2:11" ht="12.75" customHeight="1">
      <c r="B40" s="13"/>
      <c r="K40" s="13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showZeros="0" workbookViewId="0">
      <selection activeCell="L9" sqref="L9"/>
    </sheetView>
  </sheetViews>
  <sheetFormatPr defaultColWidth="6.875" defaultRowHeight="12.75" customHeight="1"/>
  <cols>
    <col min="1" max="1" width="12.75" style="11" customWidth="1"/>
    <col min="2" max="2" width="27.5" style="11" customWidth="1"/>
    <col min="3" max="6" width="18" style="11" customWidth="1"/>
    <col min="7" max="7" width="19.5" style="11" customWidth="1"/>
    <col min="8" max="8" width="21" style="11" customWidth="1"/>
    <col min="9" max="16384" width="6.875" style="11"/>
  </cols>
  <sheetData>
    <row r="1" spans="1:9" ht="20.100000000000001" customHeight="1">
      <c r="A1" s="12" t="s">
        <v>503</v>
      </c>
      <c r="B1" s="13"/>
    </row>
    <row r="2" spans="1:9" ht="44.25" customHeight="1">
      <c r="A2" s="178" t="s">
        <v>504</v>
      </c>
      <c r="B2" s="178"/>
      <c r="C2" s="178"/>
      <c r="D2" s="178"/>
      <c r="E2" s="178"/>
      <c r="F2" s="178"/>
      <c r="G2" s="178"/>
      <c r="H2" s="178"/>
    </row>
    <row r="3" spans="1:9" ht="20.100000000000001" customHeight="1">
      <c r="A3" s="14"/>
      <c r="B3" s="15"/>
      <c r="C3" s="16"/>
      <c r="D3" s="16"/>
      <c r="E3" s="16"/>
      <c r="F3" s="16"/>
      <c r="G3" s="16"/>
      <c r="H3" s="17"/>
    </row>
    <row r="4" spans="1:9" ht="25.5" customHeight="1">
      <c r="A4" s="18"/>
      <c r="B4" s="19"/>
      <c r="C4" s="18"/>
      <c r="D4" s="18"/>
      <c r="E4" s="18"/>
      <c r="F4" s="18"/>
      <c r="G4" s="18"/>
      <c r="H4" s="20" t="s">
        <v>313</v>
      </c>
    </row>
    <row r="5" spans="1:9" ht="20.100000000000001" customHeight="1">
      <c r="A5" s="7" t="s">
        <v>342</v>
      </c>
      <c r="B5" s="7" t="s">
        <v>343</v>
      </c>
      <c r="C5" s="7" t="s">
        <v>318</v>
      </c>
      <c r="D5" s="21" t="s">
        <v>345</v>
      </c>
      <c r="E5" s="7" t="s">
        <v>346</v>
      </c>
      <c r="F5" s="7" t="s">
        <v>505</v>
      </c>
      <c r="G5" s="7" t="s">
        <v>506</v>
      </c>
      <c r="H5" s="7" t="s">
        <v>507</v>
      </c>
    </row>
    <row r="6" spans="1:9" ht="20.100000000000001" customHeight="1">
      <c r="A6" s="166" t="s">
        <v>318</v>
      </c>
      <c r="B6" s="167"/>
      <c r="C6" s="22">
        <v>399.73</v>
      </c>
      <c r="D6" s="22">
        <v>215.04</v>
      </c>
      <c r="E6" s="22">
        <v>184.69</v>
      </c>
      <c r="F6" s="22"/>
      <c r="G6" s="22"/>
      <c r="H6" s="22"/>
    </row>
    <row r="7" spans="1:9" ht="20.100000000000001" customHeight="1">
      <c r="A7" s="23" t="s">
        <v>347</v>
      </c>
      <c r="B7" s="24" t="s">
        <v>348</v>
      </c>
      <c r="C7" s="22">
        <f>C8+C12+C15</f>
        <v>380.35</v>
      </c>
      <c r="D7" s="22">
        <f t="shared" ref="D7:E7" si="0">D8+D12+D15</f>
        <v>195.66000000000003</v>
      </c>
      <c r="E7" s="22">
        <f t="shared" si="0"/>
        <v>184.69</v>
      </c>
      <c r="F7" s="22"/>
      <c r="G7" s="22"/>
      <c r="H7" s="22"/>
    </row>
    <row r="8" spans="1:9" ht="20.100000000000001" customHeight="1">
      <c r="A8" s="23" t="s">
        <v>349</v>
      </c>
      <c r="B8" s="24" t="s">
        <v>350</v>
      </c>
      <c r="C8" s="22">
        <v>39.17</v>
      </c>
      <c r="D8" s="22">
        <v>39.17</v>
      </c>
      <c r="E8" s="22"/>
      <c r="F8" s="22"/>
      <c r="G8" s="22"/>
      <c r="H8" s="22"/>
    </row>
    <row r="9" spans="1:9" ht="20.100000000000001" customHeight="1">
      <c r="A9" s="23" t="s">
        <v>501</v>
      </c>
      <c r="B9" s="24" t="s">
        <v>352</v>
      </c>
      <c r="C9" s="22">
        <v>21.29</v>
      </c>
      <c r="D9" s="22">
        <v>21.29</v>
      </c>
      <c r="E9" s="22"/>
      <c r="F9" s="22"/>
      <c r="G9" s="22"/>
      <c r="H9" s="22"/>
    </row>
    <row r="10" spans="1:9" ht="20.100000000000001" customHeight="1">
      <c r="A10" s="23" t="s">
        <v>353</v>
      </c>
      <c r="B10" s="24" t="s">
        <v>354</v>
      </c>
      <c r="C10" s="22">
        <v>11.92</v>
      </c>
      <c r="D10" s="22">
        <v>11.92</v>
      </c>
      <c r="E10" s="22"/>
      <c r="F10" s="22"/>
      <c r="G10" s="22"/>
      <c r="H10" s="22"/>
    </row>
    <row r="11" spans="1:9" ht="20.100000000000001" customHeight="1">
      <c r="A11" s="23" t="s">
        <v>355</v>
      </c>
      <c r="B11" s="24" t="s">
        <v>356</v>
      </c>
      <c r="C11" s="22">
        <v>5.96</v>
      </c>
      <c r="D11" s="22">
        <v>5.96</v>
      </c>
      <c r="E11" s="22"/>
      <c r="F11" s="22"/>
      <c r="G11" s="22"/>
      <c r="H11" s="22"/>
    </row>
    <row r="12" spans="1:9" ht="20.100000000000001" customHeight="1">
      <c r="A12" s="23" t="s">
        <v>357</v>
      </c>
      <c r="B12" s="24" t="s">
        <v>358</v>
      </c>
      <c r="C12" s="22">
        <v>0.69</v>
      </c>
      <c r="D12" s="22"/>
      <c r="E12" s="22">
        <v>0.69</v>
      </c>
      <c r="F12" s="25"/>
      <c r="G12" s="25"/>
      <c r="H12" s="25"/>
    </row>
    <row r="13" spans="1:9" ht="20.100000000000001" customHeight="1">
      <c r="A13" s="23" t="s">
        <v>359</v>
      </c>
      <c r="B13" s="24" t="s">
        <v>360</v>
      </c>
      <c r="C13" s="22">
        <v>0.69</v>
      </c>
      <c r="D13" s="22"/>
      <c r="E13" s="22">
        <v>0.69</v>
      </c>
      <c r="F13" s="25"/>
      <c r="G13" s="25"/>
      <c r="H13" s="25"/>
    </row>
    <row r="14" spans="1:9" ht="20.100000000000001" customHeight="1">
      <c r="A14" s="23" t="s">
        <v>361</v>
      </c>
      <c r="B14" s="24" t="s">
        <v>362</v>
      </c>
      <c r="C14" s="22">
        <v>340.49</v>
      </c>
      <c r="D14" s="22">
        <v>156.49</v>
      </c>
      <c r="E14" s="22">
        <v>184</v>
      </c>
      <c r="F14" s="25"/>
      <c r="G14" s="25"/>
      <c r="H14" s="25"/>
      <c r="I14" s="13"/>
    </row>
    <row r="15" spans="1:9" ht="20.100000000000001" customHeight="1">
      <c r="A15" s="23" t="s">
        <v>363</v>
      </c>
      <c r="B15" s="24" t="s">
        <v>364</v>
      </c>
      <c r="C15" s="22">
        <v>340.49</v>
      </c>
      <c r="D15" s="22">
        <v>156.49</v>
      </c>
      <c r="E15" s="22">
        <v>184</v>
      </c>
      <c r="F15" s="25"/>
      <c r="G15" s="25"/>
      <c r="H15" s="25"/>
    </row>
    <row r="16" spans="1:9" ht="20.25" customHeight="1">
      <c r="A16" s="23" t="s">
        <v>365</v>
      </c>
      <c r="B16" s="24" t="s">
        <v>366</v>
      </c>
      <c r="C16" s="22">
        <v>10.44</v>
      </c>
      <c r="D16" s="22">
        <v>10.44</v>
      </c>
      <c r="E16" s="22"/>
      <c r="F16" s="25"/>
      <c r="G16" s="25"/>
      <c r="H16" s="26"/>
      <c r="I16" s="13"/>
    </row>
    <row r="17" spans="1:8" ht="20.25" customHeight="1">
      <c r="A17" s="23" t="s">
        <v>367</v>
      </c>
      <c r="B17" s="24" t="s">
        <v>368</v>
      </c>
      <c r="C17" s="22">
        <v>10.44</v>
      </c>
      <c r="D17" s="22">
        <v>10.44</v>
      </c>
      <c r="E17" s="22"/>
      <c r="F17" s="25"/>
      <c r="G17" s="25"/>
      <c r="H17" s="25"/>
    </row>
    <row r="18" spans="1:8" ht="20.25" customHeight="1">
      <c r="A18" s="23" t="s">
        <v>369</v>
      </c>
      <c r="B18" s="24" t="s">
        <v>370</v>
      </c>
      <c r="C18" s="22">
        <v>7.08</v>
      </c>
      <c r="D18" s="22">
        <v>7.08</v>
      </c>
      <c r="E18" s="22"/>
      <c r="F18" s="25"/>
      <c r="G18" s="25"/>
      <c r="H18" s="26"/>
    </row>
    <row r="19" spans="1:8" ht="20.25" customHeight="1">
      <c r="A19" s="23" t="s">
        <v>371</v>
      </c>
      <c r="B19" s="24" t="s">
        <v>372</v>
      </c>
      <c r="C19" s="22">
        <v>3.36</v>
      </c>
      <c r="D19" s="22">
        <v>3.36</v>
      </c>
      <c r="E19" s="22"/>
      <c r="F19" s="25"/>
      <c r="G19" s="25"/>
      <c r="H19" s="26"/>
    </row>
    <row r="20" spans="1:8" ht="20.25" customHeight="1">
      <c r="A20" s="23" t="s">
        <v>373</v>
      </c>
      <c r="B20" s="24" t="s">
        <v>374</v>
      </c>
      <c r="C20" s="22">
        <v>8.94</v>
      </c>
      <c r="D20" s="22">
        <v>8.94</v>
      </c>
      <c r="E20" s="22"/>
      <c r="F20" s="25"/>
      <c r="G20" s="26"/>
      <c r="H20" s="26"/>
    </row>
    <row r="21" spans="1:8" ht="20.25" customHeight="1">
      <c r="A21" s="23" t="s">
        <v>375</v>
      </c>
      <c r="B21" s="24" t="s">
        <v>376</v>
      </c>
      <c r="C21" s="22">
        <v>8.94</v>
      </c>
      <c r="D21" s="22">
        <v>8.94</v>
      </c>
      <c r="E21" s="22"/>
      <c r="F21" s="26"/>
      <c r="G21" s="26"/>
      <c r="H21" s="25"/>
    </row>
    <row r="22" spans="1:8" ht="20.25" customHeight="1">
      <c r="A22" s="23" t="s">
        <v>377</v>
      </c>
      <c r="B22" s="24" t="s">
        <v>378</v>
      </c>
      <c r="C22" s="22">
        <v>8.94</v>
      </c>
      <c r="D22" s="22">
        <v>8.94</v>
      </c>
      <c r="E22" s="25"/>
      <c r="F22" s="26"/>
      <c r="G22" s="26"/>
      <c r="H22" s="26"/>
    </row>
    <row r="23" spans="1:8" ht="20.25" customHeight="1">
      <c r="A23" s="23"/>
      <c r="B23" s="27"/>
      <c r="C23" s="26"/>
      <c r="D23" s="26"/>
      <c r="E23" s="26"/>
      <c r="F23" s="26"/>
      <c r="G23" s="26"/>
      <c r="H23" s="26"/>
    </row>
    <row r="24" spans="1:8" ht="12.75" customHeight="1">
      <c r="A24" s="13"/>
      <c r="B24" s="13"/>
      <c r="C24" s="13"/>
    </row>
    <row r="25" spans="1:8" ht="12.75" customHeight="1">
      <c r="B25" s="13"/>
    </row>
    <row r="26" spans="1:8" ht="12.75" customHeight="1">
      <c r="A26" s="13"/>
      <c r="B26" s="13"/>
    </row>
    <row r="27" spans="1:8" ht="12.75" customHeight="1">
      <c r="B27" s="13"/>
    </row>
    <row r="28" spans="1:8" ht="12.75" customHeight="1">
      <c r="A28" s="13"/>
      <c r="B28" s="13"/>
    </row>
    <row r="29" spans="1:8" ht="12.75" customHeight="1">
      <c r="A29" s="13"/>
      <c r="B29" s="13"/>
    </row>
    <row r="30" spans="1:8" ht="12.75" customHeight="1">
      <c r="C30" s="13"/>
    </row>
    <row r="31" spans="1:8" ht="12.75" customHeight="1">
      <c r="B31" s="13"/>
    </row>
    <row r="32" spans="1:8" ht="12.75" customHeight="1">
      <c r="B32" s="13"/>
    </row>
    <row r="34" spans="2:3" ht="12.75" customHeight="1">
      <c r="B34" s="13"/>
    </row>
    <row r="35" spans="2:3" ht="12.75" customHeight="1">
      <c r="C35" s="13"/>
    </row>
  </sheetData>
  <mergeCells count="2">
    <mergeCell ref="A2:H2"/>
    <mergeCell ref="A6:B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一般公用预算“三公”经费支出表-无上年数</vt:lpstr>
      <vt:lpstr>5 政府性基金预算支出表</vt:lpstr>
      <vt:lpstr>6 单位收支总表</vt:lpstr>
      <vt:lpstr>7 单位收入总表</vt:lpstr>
      <vt:lpstr>8 单位支出总表</vt:lpstr>
      <vt:lpstr>9 政府采购明细表</vt:lpstr>
      <vt:lpstr>10 项目绩效目标表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单位收支总表'!Print_Area</vt:lpstr>
      <vt:lpstr>'7 单位收入总表'!Print_Area</vt:lpstr>
      <vt:lpstr>'8 单位支出总表'!Print_Area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单位收入总表'!Print_Titles</vt:lpstr>
      <vt:lpstr>'8 单位支出总表'!Print_Titles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区民政局</cp:lastModifiedBy>
  <cp:lastPrinted>2021-03-25T07:04:00Z</cp:lastPrinted>
  <dcterms:created xsi:type="dcterms:W3CDTF">2015-06-05T18:19:00Z</dcterms:created>
  <dcterms:modified xsi:type="dcterms:W3CDTF">2022-03-02T06:24:10Z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7C7D3211A02E4CA79A2922B3BB5B6CC6</vt:lpwstr>
  </property>
</Properties>
</file>