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0" yWindow="150" windowWidth="20730" windowHeight="11610" firstSheet="3" activeTab="7"/>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Sheet1" sheetId="16"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一般公共预算支出-无上年数'!$A$1:$E$33</definedName>
    <definedName name="_xlnm.Print_Area" localSheetId="3">'3 一般公共预算财政基本支出'!$A$1:$E$35</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部门收入总表'!$A$1:$L$32</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C14" i="6" l="1"/>
  <c r="D19" i="6" l="1"/>
  <c r="C16" i="11"/>
  <c r="C17" i="10"/>
  <c r="C9" i="11"/>
  <c r="C10" i="11"/>
  <c r="C11" i="11"/>
  <c r="C13" i="11"/>
  <c r="C15" i="11"/>
  <c r="C19" i="11"/>
  <c r="C20" i="11"/>
  <c r="C21" i="11"/>
  <c r="C22" i="11"/>
  <c r="C24" i="11"/>
  <c r="C25" i="11"/>
  <c r="C26" i="11"/>
  <c r="C27" i="11"/>
  <c r="C28" i="11"/>
  <c r="C31" i="11"/>
  <c r="D30" i="11"/>
  <c r="D29" i="11" s="1"/>
  <c r="C29" i="11" s="1"/>
  <c r="C30" i="11"/>
  <c r="E23" i="11"/>
  <c r="E17" i="11"/>
  <c r="E6" i="11"/>
  <c r="D18" i="11"/>
  <c r="C18" i="11"/>
  <c r="D14" i="11"/>
  <c r="C14" i="11" s="1"/>
  <c r="D12" i="11"/>
  <c r="D8" i="11"/>
  <c r="C8" i="11"/>
  <c r="E19" i="10"/>
  <c r="E18" i="10" s="1"/>
  <c r="C18" i="10" s="1"/>
  <c r="C19" i="10"/>
  <c r="C10" i="10"/>
  <c r="C11" i="10"/>
  <c r="C12" i="10"/>
  <c r="C14" i="10"/>
  <c r="C16" i="10"/>
  <c r="C20" i="10"/>
  <c r="C21" i="10"/>
  <c r="C22" i="10"/>
  <c r="C23" i="10"/>
  <c r="C25" i="10"/>
  <c r="C26" i="10"/>
  <c r="C28" i="10"/>
  <c r="C29" i="10"/>
  <c r="C32" i="10"/>
  <c r="E31" i="10"/>
  <c r="E30" i="10"/>
  <c r="C30" i="10"/>
  <c r="E9" i="10"/>
  <c r="C9" i="10" s="1"/>
  <c r="E24" i="10"/>
  <c r="E15" i="10"/>
  <c r="C15" i="10"/>
  <c r="E13" i="10"/>
  <c r="C13" i="10" s="1"/>
  <c r="D30" i="5"/>
  <c r="C30" i="5"/>
  <c r="D19" i="5"/>
  <c r="C19" i="5" s="1"/>
  <c r="D18" i="5"/>
  <c r="E24" i="5"/>
  <c r="E18" i="5" s="1"/>
  <c r="E7" i="5" s="1"/>
  <c r="E19" i="5"/>
  <c r="C25" i="5"/>
  <c r="D15" i="5"/>
  <c r="C15" i="5"/>
  <c r="C10" i="5"/>
  <c r="C11" i="5"/>
  <c r="C12" i="5"/>
  <c r="C14" i="5"/>
  <c r="C16" i="5"/>
  <c r="C20" i="5"/>
  <c r="C21" i="5"/>
  <c r="C22" i="5"/>
  <c r="C23" i="5"/>
  <c r="C26" i="5"/>
  <c r="C29" i="5"/>
  <c r="C31" i="5"/>
  <c r="C32" i="5"/>
  <c r="E28" i="5"/>
  <c r="C28" i="5"/>
  <c r="E27" i="5"/>
  <c r="C27" i="5"/>
  <c r="D13" i="5"/>
  <c r="C13" i="5" s="1"/>
  <c r="C24" i="10"/>
  <c r="D17" i="11"/>
  <c r="C17" i="11"/>
  <c r="C23" i="11"/>
  <c r="D7" i="11"/>
  <c r="D6" i="11" s="1"/>
  <c r="C6" i="11" s="1"/>
  <c r="C31" i="10"/>
  <c r="C12" i="11"/>
  <c r="C27" i="10"/>
  <c r="D9" i="5"/>
  <c r="C9" i="5" s="1"/>
  <c r="F8" i="10"/>
  <c r="G8" i="10"/>
  <c r="H8" i="10"/>
  <c r="I8" i="10"/>
  <c r="J8" i="10"/>
  <c r="K8" i="10"/>
  <c r="L8" i="10"/>
  <c r="D8" i="10"/>
  <c r="E9" i="8"/>
  <c r="D9" i="8"/>
  <c r="C9" i="8" s="1"/>
  <c r="D13" i="9"/>
  <c r="C10" i="8"/>
  <c r="C11" i="8"/>
  <c r="C12" i="8"/>
  <c r="C13" i="8"/>
  <c r="C14" i="8"/>
  <c r="C15" i="8"/>
  <c r="C16" i="8"/>
  <c r="D9" i="4"/>
  <c r="D10" i="4"/>
  <c r="D11" i="4"/>
  <c r="D12" i="4"/>
  <c r="D13" i="4"/>
  <c r="D14" i="4"/>
  <c r="D8" i="4"/>
  <c r="F7" i="4"/>
  <c r="G7" i="4"/>
  <c r="E7" i="4"/>
  <c r="D7" i="4" s="1"/>
  <c r="B8" i="9"/>
  <c r="B9" i="9"/>
  <c r="B7" i="9"/>
  <c r="B13" i="9" s="1"/>
  <c r="B16" i="9" s="1"/>
  <c r="D14" i="9" s="1"/>
  <c r="I8" i="7"/>
  <c r="G8" i="7"/>
  <c r="E8" i="6"/>
  <c r="E7" i="6" s="1"/>
  <c r="D8" i="6"/>
  <c r="D7" i="6" s="1"/>
  <c r="E33" i="6"/>
  <c r="D33" i="6"/>
  <c r="C33" i="6" s="1"/>
  <c r="C20" i="6"/>
  <c r="C21" i="6"/>
  <c r="C22" i="6"/>
  <c r="C23" i="6"/>
  <c r="C24" i="6"/>
  <c r="C25" i="6"/>
  <c r="C26" i="6"/>
  <c r="C27" i="6"/>
  <c r="C28" i="6"/>
  <c r="C29" i="6"/>
  <c r="C30" i="6"/>
  <c r="C31" i="6"/>
  <c r="C32" i="6"/>
  <c r="C34" i="6"/>
  <c r="E19" i="6"/>
  <c r="C10" i="6"/>
  <c r="C11" i="6"/>
  <c r="C12" i="6"/>
  <c r="C13" i="6"/>
  <c r="C15" i="6"/>
  <c r="C16" i="6"/>
  <c r="C17" i="6"/>
  <c r="C18" i="6"/>
  <c r="C9" i="6"/>
  <c r="B11" i="4"/>
  <c r="B7" i="4"/>
  <c r="B16" i="4"/>
  <c r="C8" i="6"/>
  <c r="C19" i="6"/>
  <c r="G15" i="4"/>
  <c r="G16" i="4"/>
  <c r="F15" i="4"/>
  <c r="F16" i="4"/>
  <c r="C7" i="6" l="1"/>
  <c r="D16" i="9"/>
  <c r="C18" i="5"/>
  <c r="D8" i="5"/>
  <c r="C7" i="11"/>
  <c r="E8" i="10"/>
  <c r="E15" i="4"/>
  <c r="D15" i="4" s="1"/>
  <c r="C24" i="5"/>
  <c r="E16" i="4"/>
  <c r="D16" i="4" s="1"/>
  <c r="D7" i="5" l="1"/>
  <c r="C7" i="5" s="1"/>
  <c r="C8" i="5"/>
  <c r="E7" i="10"/>
  <c r="C7" i="10" s="1"/>
  <c r="C8" i="10"/>
</calcChain>
</file>

<file path=xl/sharedStrings.xml><?xml version="1.0" encoding="utf-8"?>
<sst xmlns="http://schemas.openxmlformats.org/spreadsheetml/2006/main" count="1348" uniqueCount="499">
  <si>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</si>
  <si>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</si>
  <si>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</si>
  <si>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</si>
  <si>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</si>
  <si>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</si>
  <si>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</si>
  <si>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</si>
  <si>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</si>
  <si>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</si>
  <si>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</si>
  <si>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</si>
  <si>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</si>
  <si>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</si>
  <si>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</si>
  <si>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</si>
  <si>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</si>
  <si>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</si>
  <si>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</si>
  <si>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</si>
  <si>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</si>
  <si>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</si>
  <si>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</si>
  <si>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</si>
  <si>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</si>
  <si>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</si>
  <si>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</si>
  <si>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</si>
  <si>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</si>
  <si>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</si>
  <si>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</si>
  <si>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</si>
  <si>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</si>
  <si>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</si>
  <si>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</si>
  <si>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</si>
  <si>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</si>
  <si>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</si>
  <si>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</si>
  <si>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</si>
  <si>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</si>
  <si>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</si>
  <si>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</si>
  <si>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</si>
  <si>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</si>
  <si>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</si>
  <si>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</si>
  <si>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</si>
  <si>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</si>
  <si>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</si>
  <si>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</si>
  <si>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</si>
  <si>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</si>
  <si>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</si>
  <si>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</si>
  <si>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</si>
  <si>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</si>
  <si>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</si>
  <si>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</si>
  <si>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</si>
  <si>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</si>
  <si>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</si>
  <si>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</si>
  <si>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</si>
  <si>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</si>
  <si>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</si>
  <si>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</si>
  <si>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</si>
  <si>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</si>
  <si>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</si>
  <si>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</si>
  <si>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</si>
  <si>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</si>
  <si>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</si>
  <si>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</si>
  <si>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</si>
  <si>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</si>
  <si>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</si>
  <si>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</si>
  <si>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</si>
  <si>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</si>
  <si>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</si>
  <si>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</si>
  <si>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</si>
  <si>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</si>
  <si>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</si>
  <si>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</si>
  <si>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</si>
  <si>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</si>
  <si>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</si>
  <si>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</si>
  <si>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</si>
  <si>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</si>
  <si>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</si>
  <si>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</si>
  <si>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</si>
  <si>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</si>
  <si>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</si>
  <si>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</si>
  <si>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</si>
  <si>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</si>
  <si>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</si>
  <si>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</si>
  <si>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</si>
  <si>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</si>
  <si>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</si>
  <si>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</si>
  <si>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</si>
  <si>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</si>
  <si>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</si>
  <si>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</si>
  <si>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</si>
  <si>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</si>
  <si>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</si>
  <si>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</si>
  <si>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</si>
  <si>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</si>
  <si>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</si>
  <si>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</si>
  <si>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</si>
  <si>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</si>
  <si>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</si>
  <si>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</si>
  <si>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</si>
  <si>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</si>
  <si>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</si>
  <si>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</si>
  <si>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</si>
  <si>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</si>
  <si>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</si>
  <si>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</si>
  <si>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</si>
  <si>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</si>
  <si>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</si>
  <si>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</si>
  <si>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</si>
  <si>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</si>
  <si>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</si>
  <si>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</si>
  <si>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</si>
  <si>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</si>
  <si>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</si>
  <si>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</si>
  <si>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</si>
  <si>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</si>
  <si>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</si>
  <si>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</si>
  <si>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</si>
  <si>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</si>
  <si>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</si>
  <si>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</si>
  <si>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</si>
  <si>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</si>
  <si>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</si>
  <si>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</si>
  <si>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</si>
  <si>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</si>
  <si>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</si>
  <si>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</si>
  <si>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</si>
  <si>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</si>
  <si>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</si>
  <si>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</si>
  <si>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</si>
  <si>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</si>
  <si>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</si>
  <si>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</si>
  <si>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</si>
  <si>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</si>
  <si>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</si>
  <si>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</si>
  <si>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</si>
  <si>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</si>
  <si>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</si>
  <si>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</si>
  <si>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</si>
  <si>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</si>
  <si>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</si>
  <si>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</si>
  <si>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</si>
  <si>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</si>
  <si>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</si>
  <si>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</si>
  <si>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</si>
  <si>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</si>
  <si>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</si>
  <si>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</si>
  <si>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</si>
  <si>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</si>
  <si>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</si>
  <si>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</si>
  <si>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</si>
  <si>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</si>
  <si>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</si>
  <si>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</si>
  <si>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</si>
  <si>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</si>
  <si>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</si>
  <si>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</si>
  <si>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</si>
  <si>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</si>
  <si>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</si>
  <si>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</si>
  <si>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</si>
  <si>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</si>
  <si>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</si>
  <si>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</si>
  <si>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</si>
  <si>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</si>
  <si>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</si>
  <si>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</si>
  <si>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</si>
  <si>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</si>
  <si>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</si>
  <si>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</si>
  <si>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</si>
  <si>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</si>
  <si>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</si>
  <si>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</si>
  <si>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</si>
  <si>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</si>
  <si>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</si>
  <si>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</si>
  <si>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</si>
  <si>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</si>
  <si>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</si>
  <si>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</si>
  <si>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</si>
  <si>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</si>
  <si>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</si>
  <si>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</si>
  <si>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</si>
  <si>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</si>
  <si>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</si>
  <si>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</si>
  <si>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</si>
  <si>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</si>
  <si>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</si>
  <si>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</si>
  <si>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</si>
  <si>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</si>
  <si>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</si>
  <si>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</si>
  <si>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</si>
  <si>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</si>
  <si>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</si>
  <si>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</si>
  <si>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</si>
  <si>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</si>
  <si>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</si>
  <si>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</si>
  <si>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</si>
  <si>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</si>
  <si>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</si>
  <si>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</si>
  <si>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</si>
  <si>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</si>
  <si>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</si>
  <si>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</si>
  <si>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</si>
  <si>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</si>
  <si>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</si>
  <si>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</si>
  <si>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</si>
  <si>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</si>
  <si>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</si>
  <si>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</si>
  <si>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</si>
  <si>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</si>
  <si>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</si>
  <si>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</si>
  <si>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</si>
  <si>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</si>
  <si>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</si>
  <si>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</si>
  <si>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</si>
  <si>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</si>
  <si>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</si>
  <si>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</si>
  <si>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</si>
  <si>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</si>
  <si>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</si>
  <si>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</si>
  <si>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</si>
  <si>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</si>
  <si>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</si>
  <si>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</si>
  <si>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</si>
  <si>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</si>
  <si>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</si>
  <si>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</si>
  <si>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</si>
  <si>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</si>
  <si>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</si>
  <si>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</si>
  <si>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</si>
  <si>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</si>
  <si>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</si>
  <si>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</si>
  <si>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</si>
  <si>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</si>
  <si>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</si>
  <si>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</si>
  <si>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</si>
  <si>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</si>
  <si>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</si>
  <si>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</si>
  <si>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</si>
  <si>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</si>
  <si>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</si>
  <si>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</si>
  <si>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</si>
  <si>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</si>
  <si>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</si>
  <si>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</si>
  <si>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</si>
  <si>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</si>
  <si>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</si>
  <si>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</si>
  <si>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</si>
  <si>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</si>
  <si>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</si>
  <si>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</si>
  <si>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</si>
  <si>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</si>
  <si>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</si>
  <si>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</si>
  <si>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</si>
  <si>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</si>
  <si>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</si>
  <si>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</si>
  <si>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</si>
  <si>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</si>
  <si>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</si>
  <si>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</si>
  <si>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</si>
  <si>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</si>
  <si>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</si>
  <si>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</si>
  <si>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</si>
  <si>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</si>
  <si>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</si>
  <si>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</si>
  <si>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</si>
  <si>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</si>
  <si>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</si>
  <si>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</si>
  <si>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</si>
  <si>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</si>
  <si>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</si>
  <si>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</si>
  <si>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</si>
  <si>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</si>
  <si>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</si>
  <si>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</si>
  <si>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</si>
  <si>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</si>
  <si>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</si>
  <si>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</si>
  <si>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</si>
  <si>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</si>
  <si>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</si>
  <si>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</si>
  <si>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</si>
  <si>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</si>
  <si>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</si>
  <si>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</si>
  <si>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</si>
  <si>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</si>
  <si>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</si>
  <si>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</si>
  <si>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</si>
  <si>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</si>
  <si>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</si>
  <si>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</si>
  <si>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</si>
  <si>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</si>
  <si>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</si>
  <si>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</si>
  <si>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</si>
  <si>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</si>
  <si>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</si>
  <si>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</si>
  <si>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</si>
  <si>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</si>
  <si>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</si>
  <si>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</si>
  <si>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</si>
  <si>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</si>
  <si>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</si>
  <si>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</si>
  <si>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</si>
  <si>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</si>
  <si>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</si>
  <si>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</si>
  <si>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</si>
  <si>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</si>
  <si>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</si>
  <si>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</si>
  <si>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</si>
  <si>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</si>
  <si>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</si>
  <si>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</si>
  <si>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</si>
  <si>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</si>
  <si>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</si>
  <si>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</si>
  <si>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</si>
  <si>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</si>
  <si>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</si>
  <si>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</si>
  <si>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</si>
  <si>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</si>
  <si>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</si>
  <si>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</si>
  <si>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</si>
  <si>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</si>
  <si>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</si>
  <si>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</si>
  <si>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</si>
  <si>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</si>
  <si>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</si>
  <si>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</si>
  <si>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</si>
  <si>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</si>
  <si>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</si>
  <si>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</si>
  <si>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</si>
  <si>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</si>
  <si>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</si>
  <si>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</si>
  <si>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</si>
  <si>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</si>
  <si>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</si>
  <si>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</si>
  <si>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合计</t>
    <phoneticPr fontId="2" type="noConversion"/>
  </si>
  <si>
    <t xml:space="preserve"> 合计</t>
  </si>
  <si>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</si>
  <si>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</si>
  <si>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</si>
  <si>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</si>
  <si>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</si>
  <si>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</si>
  <si>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</si>
  <si>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</si>
  <si>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</si>
  <si>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</si>
  <si>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</si>
  <si>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</si>
  <si>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</si>
  <si>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 xml:space="preserve">  社会保障和就业支出</t>
  </si>
  <si>
    <t>因公出国（境）费</t>
    <phoneticPr fontId="2" type="noConversion"/>
  </si>
  <si>
    <t>公务用车运行费</t>
    <phoneticPr fontId="2" type="noConversion"/>
  </si>
  <si>
    <t>公务接待费</t>
    <phoneticPr fontId="2" type="noConversion"/>
  </si>
  <si>
    <t>农林水支出</t>
    <phoneticPr fontId="2" type="noConversion"/>
  </si>
  <si>
    <t>住房保障支出</t>
    <phoneticPr fontId="2" type="noConversion"/>
  </si>
  <si>
    <t xml:space="preserve">    行政事业单位养老支出</t>
  </si>
  <si>
    <t xml:space="preserve">      机关事业单位基本养老保险缴费支出</t>
  </si>
  <si>
    <t xml:space="preserve">      机关事业单位职业年金缴费支出</t>
  </si>
  <si>
    <t xml:space="preserve">      其他行政事业单位离退休支出</t>
    <phoneticPr fontId="23" type="noConversion"/>
  </si>
  <si>
    <t xml:space="preserve">    其他社会保障和就业支出</t>
  </si>
  <si>
    <t xml:space="preserve">      其他社会保障和就业支出</t>
  </si>
  <si>
    <t xml:space="preserve">  卫生健康支出</t>
  </si>
  <si>
    <t xml:space="preserve">    行政事业单位医疗</t>
  </si>
  <si>
    <t xml:space="preserve">  农林水支出</t>
    <phoneticPr fontId="23" type="noConversion"/>
  </si>
  <si>
    <t xml:space="preserve">  住房保障支出</t>
  </si>
  <si>
    <t xml:space="preserve">    住房改革支出</t>
  </si>
  <si>
    <t xml:space="preserve">      住房公积金</t>
  </si>
  <si>
    <t xml:space="preserve">商业服务业等支出 </t>
    <phoneticPr fontId="2" type="noConversion"/>
  </si>
  <si>
    <t xml:space="preserve">      行政运行</t>
    <phoneticPr fontId="23" type="noConversion"/>
  </si>
  <si>
    <t>科技转化与推广服务</t>
    <phoneticPr fontId="2" type="noConversion"/>
  </si>
  <si>
    <t>农业生产发展</t>
    <phoneticPr fontId="2" type="noConversion"/>
  </si>
  <si>
    <t>农业保险保费补贴</t>
    <phoneticPr fontId="2" type="noConversion"/>
  </si>
  <si>
    <t>其他农业支出</t>
    <phoneticPr fontId="2" type="noConversion"/>
  </si>
  <si>
    <t>其他普惠金融发展支出</t>
    <phoneticPr fontId="2" type="noConversion"/>
  </si>
  <si>
    <t>商业服务业等支出</t>
    <phoneticPr fontId="2" type="noConversion"/>
  </si>
  <si>
    <t>商业流通事务</t>
    <phoneticPr fontId="2" type="noConversion"/>
  </si>
  <si>
    <t>其他商业流通事务支出</t>
    <phoneticPr fontId="23" type="noConversion"/>
  </si>
  <si>
    <t>普惠金融发展支出</t>
    <phoneticPr fontId="2" type="noConversion"/>
  </si>
  <si>
    <t xml:space="preserve">      其他社会保障和就业支出</t>
    <phoneticPr fontId="2" type="noConversion"/>
  </si>
  <si>
    <t xml:space="preserve">    农业农村</t>
    <phoneticPr fontId="23" type="noConversion"/>
  </si>
  <si>
    <t>重庆市梁平区农村经济经营管理站一般公共预算财政拨款基本支出预算表</t>
    <phoneticPr fontId="2" type="noConversion"/>
  </si>
  <si>
    <t>重庆市梁平区农村经济经营管理站政府性基金预算支出表</t>
    <phoneticPr fontId="2" type="noConversion"/>
  </si>
  <si>
    <t>重庆市梁平区农村经济经营管理站一般公共预算“三公”经费支出表</t>
    <phoneticPr fontId="2" type="noConversion"/>
  </si>
  <si>
    <t xml:space="preserve"> 重庆市梁平区农村经济经营管理站部门收支总表</t>
    <phoneticPr fontId="2" type="noConversion"/>
  </si>
  <si>
    <t>重庆市梁平区农村经济经营管理站部门收入总表</t>
    <phoneticPr fontId="2" type="noConversion"/>
  </si>
  <si>
    <t>重庆市梁平区农村经济经营管理站部门支出总表</t>
    <phoneticPr fontId="2" type="noConversion"/>
  </si>
  <si>
    <t>重庆市梁平区农村经济经营管理站政府采购预算明细表</t>
    <phoneticPr fontId="5" type="noConversion"/>
  </si>
  <si>
    <t>重庆市梁平区农村经济经营管理站财政拨款收支总表</t>
    <phoneticPr fontId="2" type="noConversion"/>
  </si>
  <si>
    <t>重庆市梁平区农村经济经营管理站一般公共预算财政拨款支出预算表</t>
    <phoneticPr fontId="2" type="noConversion"/>
  </si>
  <si>
    <t>行政单位医疗</t>
    <phoneticPr fontId="2" type="noConversion"/>
  </si>
  <si>
    <t xml:space="preserve">  行政单位医疗</t>
    <phoneticPr fontId="2" type="noConversion"/>
  </si>
  <si>
    <t xml:space="preserve">    农业农村</t>
    <phoneticPr fontId="23" type="noConversion"/>
  </si>
  <si>
    <t>一般公共预算拨款收入</t>
    <phoneticPr fontId="2" type="noConversion"/>
  </si>
  <si>
    <t>一、本年支出</t>
    <phoneticPr fontId="2" type="noConversion"/>
  </si>
  <si>
    <t>社会保障和就业支出</t>
    <phoneticPr fontId="2" type="noConversion"/>
  </si>
  <si>
    <t>卫生健康支出</t>
    <phoneticPr fontId="2" type="noConversion"/>
  </si>
  <si>
    <t xml:space="preserve">社会保障和就业支出 </t>
    <phoneticPr fontId="2" type="noConversion"/>
  </si>
  <si>
    <t xml:space="preserve">卫生健康支出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</si>
</sst>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8">
    <font>
      <sz val="11"/>
      <color theme="1"/>
      <name val="等线"/>
      <charset val="134"/>
    </font>
    <font>
      <b/>
      <sz val="22"/>
      <color indexed="8"/>
      <name val="等线"/>
      <charset val="134"/>
    </font>
    <font>
      <sz val="9"/>
      <name val="等线"/>
      <charset val="134"/>
    </font>
    <font>
      <b/>
      <sz val="18"/>
      <color indexed="8"/>
      <name val="等线"/>
      <charset val="134"/>
    </font>
    <font>
      <sz val="18"/>
      <color indexed="8"/>
      <name val="等线"/>
      <charset val="134"/>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2"/>
      <color indexed="10"/>
      <name val="宋体"/>
      <family val="3"/>
      <charset val="134"/>
    </font>
    <font>
      <sz val="12"/>
      <name val="Times New Roman"/>
      <family val="1"/>
    </font>
    <font>
      <sz val="12"/>
      <name val="方正仿宋_GBK"/>
      <family val="4"/>
      <charset val="134"/>
    </font>
    <font>
      <sz val="9"/>
      <name val="等线"/>
      <charset val="134"/>
    </font>
    <font>
      <sz val="12"/>
      <color indexed="8"/>
      <name val="宋体"/>
      <family val="3"/>
      <charset val="134"/>
    </font>
    <font>
      <b/>
      <sz val="18"/>
      <name val="华文细黑"/>
      <family val="3"/>
      <charset val="134"/>
    </font>
    <font>
      <b/>
      <sz val="20"/>
      <name val="华文细黑"/>
      <family val="3"/>
      <charset val="134"/>
    </font>
    <font>
      <sz val="12"/>
      <color theme="1"/>
      <name val="宋体"/>
      <family val="3"/>
      <charset val="134"/>
    </font>
  </fonts>
  <fills count="3">
    <fill>
      <patternFill patternType="none"/>
    </fill>
    <fill>
      <patternFill patternType="gray125"/>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7" fillId="0" borderId="0"/>
    <xf numFmtId="0" fontId="5" fillId="0" borderId="0"/>
    <xf numFmtId="0" fontId="5" fillId="0" borderId="0"/>
  </cellStyleXfs>
  <cellXfs count="15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2" applyFont="1" applyAlignment="1">
      <alignment wrapText="1"/>
    </xf>
    <xf numFmtId="0" fontId="7" fillId="0" borderId="0" xfId="2" applyFont="1"/>
    <xf numFmtId="0" fontId="7"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wrapText="1"/>
    </xf>
    <xf numFmtId="0" fontId="9" fillId="0" borderId="2" xfId="2" applyFont="1" applyBorder="1" applyAlignment="1">
      <alignment horizontal="center" vertical="center"/>
    </xf>
    <xf numFmtId="0" fontId="9" fillId="0" borderId="3" xfId="2" applyFont="1" applyFill="1" applyBorder="1" applyAlignment="1">
      <alignment horizontal="left" vertical="center"/>
    </xf>
    <xf numFmtId="4" fontId="9" fillId="0" borderId="4" xfId="2" applyNumberFormat="1" applyFont="1" applyFill="1" applyBorder="1" applyAlignment="1" applyProtection="1">
      <alignment horizontal="right" vertical="center" wrapText="1"/>
    </xf>
    <xf numFmtId="4" fontId="9" fillId="0" borderId="1" xfId="2" applyNumberFormat="1" applyFont="1" applyFill="1" applyBorder="1" applyAlignment="1" applyProtection="1">
      <alignment horizontal="right" vertical="center" wrapText="1"/>
    </xf>
    <xf numFmtId="0" fontId="9" fillId="0" borderId="3" xfId="2" applyFont="1" applyBorder="1" applyAlignment="1">
      <alignment horizontal="left" vertical="center"/>
    </xf>
    <xf numFmtId="4" fontId="9" fillId="0" borderId="2" xfId="2" applyNumberFormat="1" applyFont="1" applyFill="1" applyBorder="1" applyAlignment="1" applyProtection="1">
      <alignment horizontal="right" vertical="center" wrapText="1"/>
    </xf>
    <xf numFmtId="0" fontId="9" fillId="0" borderId="1" xfId="2" applyFont="1" applyBorder="1" applyAlignment="1">
      <alignment horizontal="center" vertical="center"/>
    </xf>
    <xf numFmtId="0" fontId="7" fillId="0" borderId="0" xfId="2" applyFont="1" applyFill="1"/>
    <xf numFmtId="4" fontId="9" fillId="0" borderId="1" xfId="2" applyNumberFormat="1" applyFont="1" applyFill="1" applyBorder="1" applyAlignment="1">
      <alignment horizontal="center" vertical="center"/>
    </xf>
    <xf numFmtId="0" fontId="5" fillId="0" borderId="5" xfId="2" applyBorder="1" applyAlignment="1">
      <alignment wrapText="1"/>
    </xf>
    <xf numFmtId="0" fontId="5" fillId="0" borderId="0" xfId="2" applyAlignment="1">
      <alignment wrapText="1"/>
    </xf>
    <xf numFmtId="0" fontId="5" fillId="0" borderId="0" xfId="2"/>
    <xf numFmtId="0" fontId="6" fillId="0" borderId="0" xfId="3" applyNumberFormat="1" applyFont="1" applyFill="1" applyAlignment="1" applyProtection="1">
      <alignment horizontal="left" vertical="center"/>
    </xf>
    <xf numFmtId="0" fontId="5" fillId="0" borderId="0" xfId="3"/>
    <xf numFmtId="0" fontId="11" fillId="0" borderId="0" xfId="3" applyFont="1" applyAlignment="1">
      <alignment horizontal="centerContinuous"/>
    </xf>
    <xf numFmtId="0" fontId="11" fillId="0" borderId="0" xfId="3" applyFont="1" applyFill="1" applyAlignment="1">
      <alignment horizontal="centerContinuous"/>
    </xf>
    <xf numFmtId="0" fontId="9" fillId="0" borderId="0" xfId="3" applyFont="1" applyFill="1"/>
    <xf numFmtId="0" fontId="9" fillId="0" borderId="0" xfId="3" applyFont="1"/>
    <xf numFmtId="0" fontId="9" fillId="0" borderId="0" xfId="3" applyNumberFormat="1" applyFont="1" applyFill="1" applyAlignment="1" applyProtection="1">
      <alignment horizontal="right"/>
    </xf>
    <xf numFmtId="0" fontId="10" fillId="0" borderId="2" xfId="3" applyNumberFormat="1" applyFont="1" applyFill="1" applyBorder="1" applyAlignment="1" applyProtection="1">
      <alignment horizontal="center" vertical="center"/>
    </xf>
    <xf numFmtId="0" fontId="5" fillId="0" borderId="0" xfId="3" applyFill="1"/>
    <xf numFmtId="0" fontId="12" fillId="0" borderId="0" xfId="3" applyFont="1" applyAlignment="1">
      <alignment horizontal="right" vertical="center"/>
    </xf>
    <xf numFmtId="0" fontId="11" fillId="0" borderId="0" xfId="3" applyNumberFormat="1" applyFont="1" applyFill="1" applyAlignment="1" applyProtection="1">
      <alignment horizontal="centerContinuous"/>
    </xf>
    <xf numFmtId="0" fontId="9" fillId="0" borderId="0" xfId="3" applyFont="1" applyAlignment="1">
      <alignment horizontal="right" vertical="center"/>
    </xf>
    <xf numFmtId="0" fontId="7" fillId="0" borderId="0" xfId="3" applyFont="1"/>
    <xf numFmtId="0" fontId="10" fillId="0" borderId="1"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wrapText="1"/>
    </xf>
    <xf numFmtId="0" fontId="7" fillId="0" borderId="0" xfId="3" applyFont="1" applyFill="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0" fontId="9" fillId="0" borderId="1" xfId="3" applyFont="1" applyFill="1" applyBorder="1" applyAlignment="1">
      <alignment vertical="center"/>
    </xf>
    <xf numFmtId="0" fontId="9" fillId="0" borderId="1" xfId="3" applyFont="1" applyBorder="1" applyAlignment="1">
      <alignment vertical="center"/>
    </xf>
    <xf numFmtId="0" fontId="12" fillId="0" borderId="0" xfId="3" applyFont="1" applyAlignment="1">
      <alignment horizontal="center" vertical="center"/>
    </xf>
    <xf numFmtId="0" fontId="8" fillId="0" borderId="0" xfId="3" applyFont="1" applyFill="1" applyAlignment="1">
      <alignment horizontal="centerContinuous"/>
    </xf>
    <xf numFmtId="0" fontId="9" fillId="0" borderId="0" xfId="3" applyFont="1" applyAlignment="1">
      <alignment horizontal="right"/>
    </xf>
    <xf numFmtId="0" fontId="10" fillId="0" borderId="6" xfId="3" applyNumberFormat="1" applyFont="1" applyFill="1" applyBorder="1" applyAlignment="1" applyProtection="1">
      <alignment horizontal="center" vertical="center"/>
    </xf>
    <xf numFmtId="0" fontId="10" fillId="0" borderId="6"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0" borderId="3"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0" fontId="12" fillId="0" borderId="0" xfId="3" applyFont="1" applyAlignment="1">
      <alignment horizontal="right"/>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176" fontId="9" fillId="0" borderId="1" xfId="3" applyNumberFormat="1" applyFont="1" applyFill="1" applyBorder="1" applyAlignment="1" applyProtection="1">
      <alignment horizontal="left" vertical="center"/>
    </xf>
    <xf numFmtId="0" fontId="7" fillId="0" borderId="0" xfId="3" applyFont="1" applyFill="1" applyAlignment="1">
      <alignment horizontal="right" vertical="center"/>
    </xf>
    <xf numFmtId="0" fontId="7" fillId="0" borderId="0" xfId="3" applyFont="1" applyFill="1" applyAlignment="1">
      <alignment vertical="center"/>
    </xf>
    <xf numFmtId="0" fontId="13" fillId="0" borderId="0" xfId="3" applyFont="1" applyFill="1" applyAlignment="1">
      <alignment horizontal="centerContinuous" vertical="center"/>
    </xf>
    <xf numFmtId="0" fontId="7"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0" fillId="0" borderId="2" xfId="3" applyNumberFormat="1" applyFont="1" applyFill="1" applyBorder="1" applyAlignment="1" applyProtection="1">
      <alignment horizontal="centerContinuous" vertical="center" wrapText="1"/>
    </xf>
    <xf numFmtId="0" fontId="9" fillId="0" borderId="8" xfId="3" applyFont="1" applyFill="1" applyBorder="1" applyAlignment="1">
      <alignment vertical="center"/>
    </xf>
    <xf numFmtId="0" fontId="9" fillId="0" borderId="3" xfId="3" applyFont="1" applyBorder="1" applyAlignment="1">
      <alignment vertical="center"/>
    </xf>
    <xf numFmtId="0" fontId="9" fillId="0" borderId="3" xfId="3" applyFont="1" applyBorder="1" applyAlignment="1">
      <alignment horizontal="left" vertical="center"/>
    </xf>
    <xf numFmtId="0" fontId="9" fillId="0" borderId="3" xfId="3" applyFont="1" applyFill="1" applyBorder="1" applyAlignment="1">
      <alignment vertical="center"/>
    </xf>
    <xf numFmtId="4" fontId="9" fillId="0" borderId="4" xfId="3" applyNumberFormat="1" applyFont="1" applyFill="1" applyBorder="1" applyAlignment="1" applyProtection="1">
      <alignment horizontal="right" vertical="center" wrapText="1"/>
    </xf>
    <xf numFmtId="0" fontId="9" fillId="0" borderId="9" xfId="3" applyFont="1" applyFill="1" applyBorder="1" applyAlignment="1">
      <alignment vertical="center" wrapText="1"/>
    </xf>
    <xf numFmtId="0" fontId="9" fillId="0" borderId="1" xfId="3" applyFont="1" applyFill="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4" xfId="3" applyNumberFormat="1" applyFont="1" applyFill="1" applyBorder="1" applyAlignment="1">
      <alignment horizontal="right" vertical="center" wrapText="1"/>
    </xf>
    <xf numFmtId="0" fontId="9" fillId="0" borderId="1" xfId="3" applyFont="1" applyFill="1" applyBorder="1" applyAlignment="1">
      <alignment horizontal="center" vertical="center"/>
    </xf>
    <xf numFmtId="0" fontId="12" fillId="0" borderId="0" xfId="3" applyFont="1" applyFill="1" applyAlignment="1">
      <alignment horizontal="right"/>
    </xf>
    <xf numFmtId="0" fontId="6"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9" fillId="0" borderId="10" xfId="3" applyNumberFormat="1" applyFont="1" applyFill="1" applyBorder="1" applyAlignment="1" applyProtection="1">
      <alignment horizontal="right"/>
    </xf>
    <xf numFmtId="0" fontId="10" fillId="0" borderId="6" xfId="3" applyFont="1" applyBorder="1" applyAlignment="1">
      <alignment horizontal="center" vertical="center" wrapText="1"/>
    </xf>
    <xf numFmtId="0" fontId="10" fillId="0" borderId="6" xfId="3" applyFont="1" applyFill="1" applyBorder="1" applyAlignment="1">
      <alignment horizontal="center" vertical="center" wrapText="1"/>
    </xf>
    <xf numFmtId="0" fontId="10" fillId="0" borderId="1"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5" fillId="0" borderId="0" xfId="3" applyFont="1" applyFill="1"/>
    <xf numFmtId="0" fontId="16" fillId="0" borderId="0" xfId="0" applyFont="1" applyBorder="1" applyAlignment="1">
      <alignment horizontal="left" vertical="center" wrapText="1"/>
    </xf>
    <xf numFmtId="0" fontId="0" fillId="0" borderId="0" xfId="0" applyFill="1"/>
    <xf numFmtId="0" fontId="0" fillId="0" borderId="1" xfId="0" applyBorder="1"/>
    <xf numFmtId="0" fontId="9" fillId="0" borderId="1" xfId="3" applyNumberFormat="1" applyFont="1" applyFill="1" applyBorder="1" applyAlignment="1" applyProtection="1">
      <alignment horizontal="center" vertical="center" wrapText="1"/>
    </xf>
    <xf numFmtId="0" fontId="6" fillId="0" borderId="0" xfId="2" applyNumberFormat="1" applyFont="1" applyFill="1" applyAlignment="1" applyProtection="1">
      <alignment vertical="center" wrapText="1"/>
    </xf>
    <xf numFmtId="0" fontId="9" fillId="0" borderId="1" xfId="2" applyFont="1" applyFill="1" applyBorder="1" applyAlignment="1">
      <alignment horizontal="left" vertical="center"/>
    </xf>
    <xf numFmtId="0" fontId="9" fillId="0" borderId="1" xfId="2" applyFont="1" applyFill="1" applyBorder="1" applyAlignment="1">
      <alignment horizontal="left" vertical="center" indent="2"/>
    </xf>
    <xf numFmtId="4" fontId="9" fillId="0" borderId="1" xfId="3" applyNumberFormat="1" applyFont="1" applyFill="1" applyBorder="1" applyAlignment="1" applyProtection="1">
      <alignment horizontal="right" vertical="center"/>
    </xf>
    <xf numFmtId="49" fontId="6" fillId="0" borderId="0" xfId="3" applyNumberFormat="1" applyFont="1" applyFill="1" applyAlignment="1" applyProtection="1">
      <alignment horizontal="left" vertical="center"/>
    </xf>
    <xf numFmtId="49" fontId="11" fillId="0" borderId="0" xfId="3" applyNumberFormat="1" applyFont="1" applyFill="1" applyAlignment="1">
      <alignment horizontal="centerContinuous"/>
    </xf>
    <xf numFmtId="49" fontId="9" fillId="0" borderId="0" xfId="3" applyNumberFormat="1" applyFont="1" applyFill="1"/>
    <xf numFmtId="49" fontId="10" fillId="0" borderId="2" xfId="3" applyNumberFormat="1" applyFont="1" applyFill="1" applyBorder="1" applyAlignment="1" applyProtection="1">
      <alignment horizontal="center" vertical="center"/>
    </xf>
    <xf numFmtId="49" fontId="15" fillId="0" borderId="0" xfId="3" applyNumberFormat="1" applyFont="1" applyFill="1"/>
    <xf numFmtId="49" fontId="5" fillId="0" borderId="0" xfId="3" applyNumberFormat="1" applyFill="1"/>
    <xf numFmtId="49" fontId="5" fillId="0" borderId="0" xfId="3" applyNumberFormat="1"/>
    <xf numFmtId="49" fontId="11" fillId="0" borderId="0" xfId="3" applyNumberFormat="1" applyFont="1" applyAlignment="1">
      <alignment horizontal="centerContinuous"/>
    </xf>
    <xf numFmtId="49" fontId="9" fillId="0" borderId="0" xfId="3" applyNumberFormat="1" applyFont="1"/>
    <xf numFmtId="49" fontId="9" fillId="0" borderId="1" xfId="3" applyNumberFormat="1" applyFont="1" applyFill="1" applyBorder="1" applyAlignment="1" applyProtection="1">
      <alignment horizontal="left" vertical="center"/>
    </xf>
    <xf numFmtId="4" fontId="20" fillId="0" borderId="9" xfId="2" applyNumberFormat="1" applyFont="1" applyFill="1" applyBorder="1" applyAlignment="1">
      <alignment horizontal="left" vertical="center" wrapText="1"/>
    </xf>
    <xf numFmtId="0" fontId="5" fillId="0" borderId="0" xfId="3" applyAlignment="1">
      <alignment vertical="center"/>
    </xf>
    <xf numFmtId="49" fontId="9" fillId="0" borderId="1" xfId="3" applyNumberFormat="1" applyFont="1" applyFill="1" applyBorder="1" applyAlignment="1" applyProtection="1">
      <alignment horizontal="right" vertical="center"/>
    </xf>
    <xf numFmtId="4" fontId="9" fillId="0" borderId="9" xfId="3" applyNumberFormat="1" applyFont="1" applyFill="1" applyBorder="1" applyAlignment="1" applyProtection="1">
      <alignment horizontal="right" vertical="center" wrapText="1"/>
    </xf>
    <xf numFmtId="0" fontId="21" fillId="0" borderId="1" xfId="3" applyFont="1" applyBorder="1" applyAlignment="1">
      <alignment vertical="center"/>
    </xf>
    <xf numFmtId="0" fontId="22" fillId="0" borderId="1" xfId="3" applyFont="1" applyFill="1" applyBorder="1" applyAlignment="1">
      <alignment vertical="center"/>
    </xf>
    <xf numFmtId="0" fontId="22" fillId="0" borderId="1" xfId="3" applyFont="1" applyBorder="1" applyAlignment="1">
      <alignment vertical="center"/>
    </xf>
    <xf numFmtId="4" fontId="24" fillId="0" borderId="9" xfId="2" applyNumberFormat="1" applyFont="1" applyFill="1" applyBorder="1" applyAlignment="1">
      <alignment horizontal="left" vertical="center" wrapText="1"/>
    </xf>
    <xf numFmtId="4" fontId="24" fillId="0" borderId="1" xfId="2" applyNumberFormat="1" applyFont="1" applyFill="1" applyBorder="1" applyAlignment="1">
      <alignment horizontal="left" vertical="center" wrapText="1"/>
    </xf>
    <xf numFmtId="0" fontId="20" fillId="0" borderId="1" xfId="3" applyFont="1" applyFill="1" applyBorder="1" applyAlignment="1">
      <alignment vertical="center" wrapText="1"/>
    </xf>
    <xf numFmtId="49" fontId="8" fillId="0" borderId="0" xfId="3" applyNumberFormat="1" applyFont="1" applyFill="1" applyAlignment="1" applyProtection="1"/>
    <xf numFmtId="0" fontId="14" fillId="0" borderId="0" xfId="3" applyNumberFormat="1" applyFont="1" applyFill="1" applyAlignment="1" applyProtection="1">
      <alignment horizontal="center"/>
    </xf>
    <xf numFmtId="0" fontId="8" fillId="0" borderId="0" xfId="3" applyNumberFormat="1" applyFont="1" applyFill="1" applyAlignment="1" applyProtection="1"/>
    <xf numFmtId="0" fontId="14" fillId="0" borderId="0" xfId="3" applyFont="1" applyFill="1" applyAlignment="1">
      <alignment horizontal="center"/>
    </xf>
    <xf numFmtId="0" fontId="5" fillId="0" borderId="0" xfId="3" applyFill="1" applyAlignment="1">
      <alignment horizontal="center"/>
    </xf>
    <xf numFmtId="0" fontId="5" fillId="0" borderId="0" xfId="3" applyAlignment="1">
      <alignment horizontal="center"/>
    </xf>
    <xf numFmtId="4" fontId="27" fillId="0" borderId="1" xfId="3" applyNumberFormat="1" applyFont="1" applyFill="1" applyBorder="1" applyAlignment="1" applyProtection="1">
      <alignment horizontal="right" vertical="center"/>
    </xf>
    <xf numFmtId="4" fontId="9" fillId="0" borderId="6" xfId="2" applyNumberFormat="1" applyFont="1" applyFill="1" applyBorder="1" applyAlignment="1">
      <alignment horizontal="right" vertical="center" wrapText="1"/>
    </xf>
    <xf numFmtId="4" fontId="9" fillId="0" borderId="2" xfId="2" applyNumberFormat="1" applyFont="1" applyFill="1" applyBorder="1" applyAlignment="1">
      <alignment horizontal="left" vertical="center"/>
    </xf>
    <xf numFmtId="4" fontId="9" fillId="0" borderId="2" xfId="2" applyNumberFormat="1" applyFont="1" applyFill="1" applyBorder="1" applyAlignment="1">
      <alignment horizontal="right" vertical="center"/>
    </xf>
    <xf numFmtId="4" fontId="9" fillId="0" borderId="1" xfId="2" applyNumberFormat="1" applyFont="1" applyFill="1" applyBorder="1" applyAlignment="1">
      <alignment horizontal="right" vertical="center" wrapText="1"/>
    </xf>
    <xf numFmtId="0" fontId="9" fillId="0" borderId="0" xfId="2" applyFont="1" applyFill="1" applyAlignment="1">
      <alignment vertical="center"/>
    </xf>
    <xf numFmtId="4" fontId="9" fillId="0" borderId="1" xfId="2" applyNumberFormat="1" applyFont="1" applyFill="1" applyBorder="1" applyAlignment="1" applyProtection="1">
      <alignment horizontal="right" vertical="center"/>
    </xf>
    <xf numFmtId="4" fontId="9" fillId="0" borderId="1" xfId="2" applyNumberFormat="1" applyFont="1" applyFill="1" applyBorder="1" applyAlignment="1">
      <alignment horizontal="right" vertical="center"/>
    </xf>
    <xf numFmtId="4" fontId="9" fillId="0" borderId="1" xfId="3" applyNumberFormat="1" applyFont="1" applyFill="1" applyBorder="1" applyAlignment="1">
      <alignment horizontal="right" vertical="center" wrapText="1"/>
    </xf>
    <xf numFmtId="0" fontId="9" fillId="0" borderId="1" xfId="2" applyFont="1" applyFill="1" applyBorder="1" applyAlignment="1">
      <alignment vertical="center"/>
    </xf>
    <xf numFmtId="4" fontId="9" fillId="0" borderId="9" xfId="3" applyNumberFormat="1" applyFont="1" applyFill="1" applyBorder="1" applyAlignment="1">
      <alignment vertical="center" wrapText="1"/>
    </xf>
    <xf numFmtId="4" fontId="9" fillId="0" borderId="1" xfId="3" applyNumberFormat="1" applyFont="1" applyFill="1" applyBorder="1" applyAlignment="1">
      <alignment vertical="center" wrapText="1"/>
    </xf>
    <xf numFmtId="4" fontId="9" fillId="0" borderId="2" xfId="3" applyNumberFormat="1" applyFont="1" applyFill="1" applyBorder="1" applyAlignment="1">
      <alignment horizontal="right" vertical="center" wrapText="1"/>
    </xf>
    <xf numFmtId="2" fontId="0" fillId="0" borderId="1" xfId="0" applyNumberFormat="1" applyFont="1" applyBorder="1" applyAlignment="1">
      <alignment vertical="center" wrapText="1"/>
    </xf>
    <xf numFmtId="0" fontId="0" fillId="0" borderId="1" xfId="0" applyFont="1" applyBorder="1"/>
    <xf numFmtId="0" fontId="1" fillId="0" borderId="0" xfId="0" applyFont="1" applyAlignment="1">
      <alignment horizontal="center"/>
    </xf>
    <xf numFmtId="0" fontId="10" fillId="0" borderId="1"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0" fillId="0" borderId="1" xfId="3" applyNumberFormat="1" applyFont="1" applyFill="1" applyBorder="1" applyAlignment="1" applyProtection="1">
      <alignment horizontal="center" vertical="center"/>
    </xf>
    <xf numFmtId="49" fontId="10" fillId="0" borderId="3" xfId="3" applyNumberFormat="1" applyFont="1" applyFill="1" applyBorder="1" applyAlignment="1" applyProtection="1">
      <alignment horizontal="center" vertical="center"/>
    </xf>
    <xf numFmtId="49" fontId="10" fillId="0" borderId="9" xfId="3" applyNumberFormat="1" applyFont="1" applyFill="1" applyBorder="1" applyAlignment="1" applyProtection="1">
      <alignment horizontal="center" vertical="center"/>
    </xf>
    <xf numFmtId="49" fontId="26" fillId="0" borderId="0" xfId="3" applyNumberFormat="1" applyFont="1" applyFill="1" applyAlignment="1" applyProtection="1">
      <alignment horizontal="center"/>
    </xf>
    <xf numFmtId="0" fontId="25" fillId="0" borderId="0" xfId="3" applyFont="1" applyFill="1" applyAlignment="1">
      <alignment horizontal="center"/>
    </xf>
    <xf numFmtId="0" fontId="10" fillId="0" borderId="3" xfId="3" applyNumberFormat="1" applyFont="1" applyFill="1" applyBorder="1" applyAlignment="1" applyProtection="1">
      <alignment horizontal="center" vertical="center"/>
    </xf>
    <xf numFmtId="0" fontId="10" fillId="0" borderId="2"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xf>
    <xf numFmtId="0" fontId="10" fillId="0" borderId="8"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0" fontId="10" fillId="0" borderId="11"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0" fontId="8" fillId="0" borderId="0" xfId="3" applyFont="1" applyFill="1" applyAlignment="1">
      <alignment horizontal="center"/>
    </xf>
    <xf numFmtId="0" fontId="8" fillId="0" borderId="0" xfId="3" applyFont="1" applyFill="1" applyAlignment="1">
      <alignment horizontal="center" vertical="center"/>
    </xf>
    <xf numFmtId="0" fontId="10" fillId="0" borderId="3" xfId="3" applyNumberFormat="1" applyFont="1" applyFill="1" applyBorder="1" applyAlignment="1" applyProtection="1">
      <alignment horizontal="center" vertical="center" wrapText="1"/>
    </xf>
    <xf numFmtId="0" fontId="10" fillId="0" borderId="9"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10" fillId="0" borderId="2" xfId="3" applyNumberFormat="1"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5" t="s">
        <v>0</v>
      </c>
      <c r="B2" s="135"/>
      <c r="C2" s="135"/>
      <c r="D2" s="135"/>
      <c r="E2" s="135"/>
      <c r="F2" s="135"/>
      <c r="G2" s="135"/>
      <c r="H2" s="135"/>
      <c r="I2" s="13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C8" sqref="C8"/>
    </sheetView>
  </sheetViews>
  <sheetFormatPr defaultColWidth="31.125" defaultRowHeight="13.5"/>
  <cols>
    <col min="1" max="1" width="20.625" customWidth="1"/>
    <col min="2" max="2" width="12.875" customWidth="1"/>
    <col min="3" max="3" width="11" customWidth="1"/>
    <col min="4" max="4" width="10" customWidth="1"/>
    <col min="5" max="5" width="11.125" customWidth="1"/>
    <col min="6" max="6" width="14.75" customWidth="1"/>
    <col min="7" max="8" width="9" customWidth="1"/>
    <col min="9" max="9" width="12.75" customWidth="1"/>
    <col min="10" max="10" width="8.875" customWidth="1"/>
    <col min="11" max="11" width="10.5" customWidth="1"/>
    <col min="12" max="255" width="9" customWidth="1"/>
  </cols>
  <sheetData>
    <row r="1" spans="1:11" ht="18" customHeight="1">
      <c r="A1" s="90" t="s">
        <v>446</v>
      </c>
      <c r="B1" s="86"/>
      <c r="C1" s="86"/>
      <c r="D1" s="86"/>
      <c r="E1" s="86"/>
      <c r="F1" s="86"/>
    </row>
    <row r="2" spans="1:11" ht="40.5" customHeight="1">
      <c r="A2" s="156" t="s">
        <v>487</v>
      </c>
      <c r="B2" s="156"/>
      <c r="C2" s="156"/>
      <c r="D2" s="156"/>
      <c r="E2" s="156"/>
      <c r="F2" s="156"/>
      <c r="G2" s="156"/>
      <c r="H2" s="156"/>
      <c r="I2" s="156"/>
      <c r="J2" s="156"/>
      <c r="K2" s="156"/>
    </row>
    <row r="3" spans="1:11" ht="21.75" customHeight="1">
      <c r="A3" s="86"/>
      <c r="B3" s="86"/>
      <c r="C3" s="86"/>
      <c r="D3" s="86"/>
      <c r="E3" s="86"/>
      <c r="F3" s="86"/>
      <c r="K3" t="s">
        <v>415</v>
      </c>
    </row>
    <row r="4" spans="1:11" ht="22.5" customHeight="1">
      <c r="A4" s="157" t="s">
        <v>414</v>
      </c>
      <c r="B4" s="149" t="s">
        <v>316</v>
      </c>
      <c r="C4" s="149" t="s">
        <v>424</v>
      </c>
      <c r="D4" s="149" t="s">
        <v>425</v>
      </c>
      <c r="E4" s="149" t="s">
        <v>426</v>
      </c>
      <c r="F4" s="149" t="s">
        <v>427</v>
      </c>
      <c r="G4" s="149" t="s">
        <v>416</v>
      </c>
      <c r="H4" s="149"/>
      <c r="I4" s="149" t="s">
        <v>430</v>
      </c>
      <c r="J4" s="149" t="s">
        <v>431</v>
      </c>
      <c r="K4" s="149" t="s">
        <v>432</v>
      </c>
    </row>
    <row r="5" spans="1:11" s="87" customFormat="1" ht="57" customHeight="1">
      <c r="A5" s="157"/>
      <c r="B5" s="149"/>
      <c r="C5" s="149"/>
      <c r="D5" s="149"/>
      <c r="E5" s="149"/>
      <c r="F5" s="149"/>
      <c r="G5" s="83" t="s">
        <v>428</v>
      </c>
      <c r="H5" s="83" t="s">
        <v>429</v>
      </c>
      <c r="I5" s="149"/>
      <c r="J5" s="149"/>
      <c r="K5" s="149"/>
    </row>
    <row r="6" spans="1:11" ht="30" customHeight="1">
      <c r="A6" s="91" t="s">
        <v>316</v>
      </c>
      <c r="B6" s="133">
        <v>672</v>
      </c>
      <c r="C6" s="133"/>
      <c r="D6" s="133">
        <v>672</v>
      </c>
      <c r="E6" s="134"/>
      <c r="F6" s="88"/>
      <c r="G6" s="88"/>
      <c r="H6" s="88"/>
      <c r="I6" s="88"/>
      <c r="J6" s="88"/>
      <c r="K6" s="88"/>
    </row>
    <row r="7" spans="1:11" ht="48" customHeight="1">
      <c r="A7" s="92" t="s">
        <v>413</v>
      </c>
      <c r="B7" s="133"/>
      <c r="C7" s="133"/>
      <c r="D7" s="133"/>
      <c r="E7" s="134"/>
      <c r="F7" s="88"/>
      <c r="G7" s="88"/>
      <c r="H7" s="88"/>
      <c r="I7" s="88"/>
      <c r="J7" s="88"/>
      <c r="K7" s="88"/>
    </row>
    <row r="8" spans="1:11" ht="48" customHeight="1">
      <c r="A8" s="92" t="s">
        <v>412</v>
      </c>
      <c r="B8" s="133">
        <v>672</v>
      </c>
      <c r="C8" s="133"/>
      <c r="D8" s="133">
        <v>672</v>
      </c>
      <c r="E8" s="134"/>
      <c r="F8" s="88"/>
      <c r="G8" s="88"/>
      <c r="H8" s="88"/>
      <c r="I8" s="88"/>
      <c r="J8" s="88"/>
      <c r="K8" s="88"/>
    </row>
    <row r="9" spans="1:11" ht="49.5" customHeight="1">
      <c r="A9" s="92" t="s">
        <v>411</v>
      </c>
      <c r="B9" s="88"/>
      <c r="C9" s="88"/>
      <c r="D9" s="88"/>
      <c r="E9" s="88"/>
      <c r="F9" s="88"/>
      <c r="G9" s="88"/>
      <c r="H9" s="88"/>
      <c r="I9" s="88"/>
      <c r="J9" s="88"/>
      <c r="K9" s="88"/>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showZeros="0" workbookViewId="0">
      <selection activeCell="B13" sqref="B13"/>
    </sheetView>
  </sheetViews>
  <sheetFormatPr defaultColWidth="6.875" defaultRowHeight="20.100000000000001" customHeight="1"/>
  <cols>
    <col min="1" max="1" width="24.125" style="24" customWidth="1"/>
    <col min="2" max="2" width="19" style="24" customWidth="1"/>
    <col min="3" max="3" width="20.5" style="24" customWidth="1"/>
    <col min="4" max="7" width="19" style="24" customWidth="1"/>
    <col min="8" max="16384" width="6.875" style="25"/>
  </cols>
  <sheetData>
    <row r="1" spans="1:13" s="8" customFormat="1" ht="20.100000000000001" customHeight="1">
      <c r="A1" s="90" t="s">
        <v>437</v>
      </c>
      <c r="B1" s="7"/>
      <c r="C1" s="7"/>
      <c r="D1" s="7"/>
      <c r="E1" s="7"/>
      <c r="F1" s="7"/>
      <c r="G1" s="7"/>
    </row>
    <row r="2" spans="1:13" s="8" customFormat="1" ht="38.25" customHeight="1">
      <c r="A2" s="137" t="s">
        <v>488</v>
      </c>
      <c r="B2" s="137"/>
      <c r="C2" s="137"/>
      <c r="D2" s="137"/>
      <c r="E2" s="137"/>
      <c r="F2" s="137"/>
      <c r="G2" s="137"/>
    </row>
    <row r="3" spans="1:13" s="8" customFormat="1" ht="20.100000000000001" customHeight="1">
      <c r="A3" s="9"/>
      <c r="B3" s="7"/>
      <c r="C3" s="7"/>
      <c r="D3" s="7"/>
      <c r="E3" s="7"/>
      <c r="F3" s="7"/>
      <c r="G3" s="7"/>
    </row>
    <row r="4" spans="1:13" s="8" customFormat="1" ht="20.100000000000001" customHeight="1">
      <c r="A4" s="10"/>
      <c r="B4" s="11"/>
      <c r="C4" s="11"/>
      <c r="D4" s="11"/>
      <c r="E4" s="11"/>
      <c r="F4" s="11"/>
      <c r="G4" s="12" t="s">
        <v>311</v>
      </c>
    </row>
    <row r="5" spans="1:13" s="8" customFormat="1" ht="20.100000000000001" customHeight="1">
      <c r="A5" s="136" t="s">
        <v>312</v>
      </c>
      <c r="B5" s="136"/>
      <c r="C5" s="136" t="s">
        <v>313</v>
      </c>
      <c r="D5" s="136"/>
      <c r="E5" s="136"/>
      <c r="F5" s="136"/>
      <c r="G5" s="136"/>
    </row>
    <row r="6" spans="1:13" s="8" customFormat="1" ht="45" customHeight="1">
      <c r="A6" s="13" t="s">
        <v>314</v>
      </c>
      <c r="B6" s="13" t="s">
        <v>315</v>
      </c>
      <c r="C6" s="13" t="s">
        <v>314</v>
      </c>
      <c r="D6" s="13" t="s">
        <v>316</v>
      </c>
      <c r="E6" s="13" t="s">
        <v>317</v>
      </c>
      <c r="F6" s="13" t="s">
        <v>318</v>
      </c>
      <c r="G6" s="13" t="s">
        <v>319</v>
      </c>
    </row>
    <row r="7" spans="1:13" s="8" customFormat="1" ht="20.100000000000001" customHeight="1">
      <c r="A7" s="14" t="s">
        <v>320</v>
      </c>
      <c r="B7" s="121">
        <f>SUM(B8:B10)</f>
        <v>3158.32</v>
      </c>
      <c r="C7" s="122" t="s">
        <v>494</v>
      </c>
      <c r="D7" s="123">
        <f>SUM(E7:G7)</f>
        <v>3158.3199999999997</v>
      </c>
      <c r="E7" s="123">
        <f>SUM(E8:E14)</f>
        <v>3158.3199999999997</v>
      </c>
      <c r="F7" s="123">
        <f>SUM(F8:F14)</f>
        <v>0</v>
      </c>
      <c r="G7" s="123">
        <f>SUM(G8:G14)</f>
        <v>0</v>
      </c>
    </row>
    <row r="8" spans="1:13" s="8" customFormat="1" ht="20.100000000000001" customHeight="1">
      <c r="A8" s="15" t="s">
        <v>321</v>
      </c>
      <c r="B8" s="16">
        <v>3158.32</v>
      </c>
      <c r="C8" s="111" t="s">
        <v>495</v>
      </c>
      <c r="D8" s="124">
        <f>SUM(E8:G8)</f>
        <v>24.64</v>
      </c>
      <c r="E8" s="124">
        <v>24.64</v>
      </c>
      <c r="F8" s="124"/>
      <c r="G8" s="124"/>
    </row>
    <row r="9" spans="1:13" s="8" customFormat="1" ht="20.100000000000001" customHeight="1">
      <c r="A9" s="15" t="s">
        <v>322</v>
      </c>
      <c r="B9" s="17"/>
      <c r="C9" s="111" t="s">
        <v>496</v>
      </c>
      <c r="D9" s="124">
        <f t="shared" ref="D9:D14" si="0">SUM(E9:G9)</f>
        <v>5.85</v>
      </c>
      <c r="E9" s="124">
        <v>5.85</v>
      </c>
      <c r="F9" s="124"/>
      <c r="G9" s="124"/>
    </row>
    <row r="10" spans="1:13" s="8" customFormat="1" ht="20.100000000000001" customHeight="1">
      <c r="A10" s="18" t="s">
        <v>323</v>
      </c>
      <c r="B10" s="19"/>
      <c r="C10" s="112" t="s">
        <v>454</v>
      </c>
      <c r="D10" s="124">
        <f t="shared" si="0"/>
        <v>3110.6</v>
      </c>
      <c r="E10" s="124">
        <v>3110.6</v>
      </c>
      <c r="F10" s="124"/>
      <c r="G10" s="124"/>
    </row>
    <row r="11" spans="1:13" s="8" customFormat="1" ht="20.100000000000001" customHeight="1">
      <c r="A11" s="20" t="s">
        <v>324</v>
      </c>
      <c r="B11" s="121">
        <f>SUM(B12:B14)</f>
        <v>0</v>
      </c>
      <c r="C11" s="125" t="s">
        <v>468</v>
      </c>
      <c r="D11" s="124">
        <f t="shared" si="0"/>
        <v>13</v>
      </c>
      <c r="E11" s="124">
        <v>13</v>
      </c>
      <c r="F11" s="124"/>
      <c r="G11" s="124"/>
    </row>
    <row r="12" spans="1:13" s="8" customFormat="1" ht="20.100000000000001" customHeight="1">
      <c r="A12" s="18" t="s">
        <v>321</v>
      </c>
      <c r="B12" s="16"/>
      <c r="C12" s="111" t="s">
        <v>455</v>
      </c>
      <c r="D12" s="124">
        <f t="shared" si="0"/>
        <v>4.2300000000000004</v>
      </c>
      <c r="E12" s="124">
        <v>4.2300000000000004</v>
      </c>
      <c r="F12" s="124"/>
      <c r="G12" s="124"/>
    </row>
    <row r="13" spans="1:13" s="8" customFormat="1" ht="20.100000000000001" customHeight="1">
      <c r="A13" s="18" t="s">
        <v>322</v>
      </c>
      <c r="B13" s="17"/>
      <c r="C13" s="104"/>
      <c r="D13" s="124">
        <f t="shared" si="0"/>
        <v>0</v>
      </c>
      <c r="E13" s="124"/>
      <c r="F13" s="124"/>
      <c r="G13" s="124"/>
    </row>
    <row r="14" spans="1:13" s="8" customFormat="1" ht="20.100000000000001" customHeight="1">
      <c r="A14" s="15" t="s">
        <v>323</v>
      </c>
      <c r="B14" s="19"/>
      <c r="C14" s="104"/>
      <c r="D14" s="124">
        <f t="shared" si="0"/>
        <v>0</v>
      </c>
      <c r="E14" s="124"/>
      <c r="F14" s="124"/>
      <c r="G14" s="124"/>
      <c r="M14" s="21"/>
    </row>
    <row r="15" spans="1:13" s="8" customFormat="1" ht="20.100000000000001" customHeight="1">
      <c r="A15" s="20"/>
      <c r="B15" s="22"/>
      <c r="C15" s="22" t="s">
        <v>325</v>
      </c>
      <c r="D15" s="126">
        <f>E15+F15+G15</f>
        <v>0</v>
      </c>
      <c r="E15" s="127">
        <f>B8+B12-E7</f>
        <v>0</v>
      </c>
      <c r="F15" s="127">
        <f>B9+B13-F7</f>
        <v>0</v>
      </c>
      <c r="G15" s="127">
        <f>B10+B14-G7</f>
        <v>0</v>
      </c>
    </row>
    <row r="16" spans="1:13" s="8" customFormat="1" ht="20.100000000000001" customHeight="1">
      <c r="A16" s="20" t="s">
        <v>326</v>
      </c>
      <c r="B16" s="127">
        <f>SUM(B7,B11)</f>
        <v>3158.32</v>
      </c>
      <c r="C16" s="22" t="s">
        <v>327</v>
      </c>
      <c r="D16" s="127">
        <f>SUM(E16:G16)</f>
        <v>3158.3199999999997</v>
      </c>
      <c r="E16" s="127">
        <f>SUM(E7,E15)</f>
        <v>3158.3199999999997</v>
      </c>
      <c r="F16" s="127">
        <f>SUM(F7,F15)</f>
        <v>0</v>
      </c>
      <c r="G16" s="127">
        <f>SUM(G7,G15)</f>
        <v>0</v>
      </c>
    </row>
    <row r="17" spans="1:6" ht="20.100000000000001" customHeight="1">
      <c r="A17" s="23"/>
      <c r="B17" s="23"/>
      <c r="C17" s="23"/>
      <c r="D17" s="23"/>
      <c r="E17" s="23"/>
      <c r="F17" s="23"/>
    </row>
  </sheetData>
  <mergeCells count="3">
    <mergeCell ref="A5:B5"/>
    <mergeCell ref="C5:G5"/>
    <mergeCell ref="A2:G2"/>
  </mergeCells>
  <phoneticPr fontId="2" type="noConversion"/>
  <printOptions horizontalCentered="1"/>
  <pageMargins left="0" right="0" top="0" bottom="0" header="0.49999999249075339" footer="0.49999999249075339"/>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showZeros="0" topLeftCell="A4" workbookViewId="0">
      <selection activeCell="B32" sqref="B32"/>
    </sheetView>
  </sheetViews>
  <sheetFormatPr defaultColWidth="23.625" defaultRowHeight="12.75" customHeight="1"/>
  <cols>
    <col min="1" max="1" width="17.75" style="100" customWidth="1"/>
    <col min="2" max="2" width="41.875" style="100" customWidth="1"/>
    <col min="3" max="3" width="28.875" style="27" customWidth="1"/>
    <col min="4" max="4" width="20.5" style="27" customWidth="1"/>
    <col min="5" max="5" width="23.875" style="27" customWidth="1"/>
    <col min="6" max="255" width="6.875" style="27" customWidth="1"/>
    <col min="256" max="16384" width="23.625" style="27"/>
  </cols>
  <sheetData>
    <row r="1" spans="1:5" ht="20.100000000000001" customHeight="1">
      <c r="A1" s="94" t="s">
        <v>438</v>
      </c>
    </row>
    <row r="2" spans="1:5" ht="36" customHeight="1">
      <c r="A2" s="141" t="s">
        <v>489</v>
      </c>
      <c r="B2" s="141"/>
      <c r="C2" s="141"/>
      <c r="D2" s="141"/>
      <c r="E2" s="141"/>
    </row>
    <row r="3" spans="1:5" ht="20.100000000000001" customHeight="1">
      <c r="A3" s="95"/>
      <c r="B3" s="101"/>
      <c r="C3" s="28"/>
      <c r="D3" s="28"/>
      <c r="E3" s="28"/>
    </row>
    <row r="4" spans="1:5" ht="20.100000000000001" customHeight="1">
      <c r="A4" s="96"/>
      <c r="B4" s="102"/>
      <c r="C4" s="31"/>
      <c r="D4" s="31"/>
      <c r="E4" s="32" t="s">
        <v>311</v>
      </c>
    </row>
    <row r="5" spans="1:5" ht="20.100000000000001" customHeight="1">
      <c r="A5" s="138" t="s">
        <v>328</v>
      </c>
      <c r="B5" s="138"/>
      <c r="C5" s="138" t="s">
        <v>420</v>
      </c>
      <c r="D5" s="138"/>
      <c r="E5" s="138"/>
    </row>
    <row r="6" spans="1:5" ht="20.100000000000001" customHeight="1">
      <c r="A6" s="97" t="s">
        <v>329</v>
      </c>
      <c r="B6" s="97" t="s">
        <v>330</v>
      </c>
      <c r="C6" s="33" t="s">
        <v>331</v>
      </c>
      <c r="D6" s="33" t="s">
        <v>332</v>
      </c>
      <c r="E6" s="33" t="s">
        <v>333</v>
      </c>
    </row>
    <row r="7" spans="1:5" ht="20.100000000000001" customHeight="1">
      <c r="A7" s="139" t="s">
        <v>435</v>
      </c>
      <c r="B7" s="140"/>
      <c r="C7" s="93">
        <f>D7+E7</f>
        <v>3158.32</v>
      </c>
      <c r="D7" s="93">
        <f>D8+D15+D18+D30</f>
        <v>106.92</v>
      </c>
      <c r="E7" s="93">
        <f>E18+E27</f>
        <v>3051.4</v>
      </c>
    </row>
    <row r="8" spans="1:5" ht="20.100000000000001" customHeight="1">
      <c r="A8" s="108">
        <v>208</v>
      </c>
      <c r="B8" s="109" t="s">
        <v>450</v>
      </c>
      <c r="C8" s="93">
        <f t="shared" ref="C8:C32" si="0">D8+E8</f>
        <v>24.64</v>
      </c>
      <c r="D8" s="93">
        <f>D9+D13</f>
        <v>24.64</v>
      </c>
      <c r="E8" s="93"/>
    </row>
    <row r="9" spans="1:5" ht="20.100000000000001" customHeight="1">
      <c r="A9" s="108">
        <v>20805</v>
      </c>
      <c r="B9" s="109" t="s">
        <v>456</v>
      </c>
      <c r="C9" s="93">
        <f t="shared" si="0"/>
        <v>24.46</v>
      </c>
      <c r="D9" s="93">
        <f>SUM(D10:D12)</f>
        <v>24.46</v>
      </c>
      <c r="E9" s="93"/>
    </row>
    <row r="10" spans="1:5" ht="20.100000000000001" customHeight="1">
      <c r="A10" s="108">
        <v>2080505</v>
      </c>
      <c r="B10" s="109" t="s">
        <v>457</v>
      </c>
      <c r="C10" s="93">
        <f t="shared" si="0"/>
        <v>5.64</v>
      </c>
      <c r="D10" s="93">
        <v>5.64</v>
      </c>
      <c r="E10" s="93"/>
    </row>
    <row r="11" spans="1:5" ht="20.100000000000001" customHeight="1">
      <c r="A11" s="108">
        <v>2080506</v>
      </c>
      <c r="B11" s="109" t="s">
        <v>458</v>
      </c>
      <c r="C11" s="93">
        <f t="shared" si="0"/>
        <v>2.82</v>
      </c>
      <c r="D11" s="93">
        <v>2.82</v>
      </c>
      <c r="E11" s="93"/>
    </row>
    <row r="12" spans="1:5" ht="20.100000000000001" customHeight="1">
      <c r="A12" s="108">
        <v>2080599</v>
      </c>
      <c r="B12" s="109" t="s">
        <v>459</v>
      </c>
      <c r="C12" s="93">
        <f t="shared" si="0"/>
        <v>16</v>
      </c>
      <c r="D12" s="93">
        <v>16</v>
      </c>
      <c r="E12" s="93"/>
    </row>
    <row r="13" spans="1:5" ht="20.100000000000001" customHeight="1">
      <c r="A13" s="108">
        <v>20899</v>
      </c>
      <c r="B13" s="109" t="s">
        <v>460</v>
      </c>
      <c r="C13" s="93">
        <f t="shared" si="0"/>
        <v>0.18</v>
      </c>
      <c r="D13" s="93">
        <f>D14</f>
        <v>0.18</v>
      </c>
      <c r="E13" s="93"/>
    </row>
    <row r="14" spans="1:5" ht="20.100000000000001" customHeight="1">
      <c r="A14" s="108">
        <v>2089901</v>
      </c>
      <c r="B14" s="109" t="s">
        <v>461</v>
      </c>
      <c r="C14" s="93">
        <f t="shared" si="0"/>
        <v>0.18</v>
      </c>
      <c r="D14" s="93">
        <v>0.18</v>
      </c>
      <c r="E14" s="93"/>
    </row>
    <row r="15" spans="1:5" ht="20.100000000000001" customHeight="1">
      <c r="A15" s="108">
        <v>210</v>
      </c>
      <c r="B15" s="110" t="s">
        <v>462</v>
      </c>
      <c r="C15" s="93">
        <f t="shared" si="0"/>
        <v>5.85</v>
      </c>
      <c r="D15" s="93">
        <f>D16</f>
        <v>5.85</v>
      </c>
      <c r="E15" s="93"/>
    </row>
    <row r="16" spans="1:5" ht="20.100000000000001" customHeight="1">
      <c r="A16" s="108">
        <v>21011</v>
      </c>
      <c r="B16" s="110" t="s">
        <v>463</v>
      </c>
      <c r="C16" s="93">
        <f t="shared" si="0"/>
        <v>5.85</v>
      </c>
      <c r="D16" s="93">
        <v>5.85</v>
      </c>
      <c r="E16" s="93"/>
    </row>
    <row r="17" spans="1:5" ht="20.100000000000001" customHeight="1">
      <c r="A17" s="108">
        <v>2101101</v>
      </c>
      <c r="B17" s="110" t="s">
        <v>490</v>
      </c>
      <c r="C17" s="120">
        <v>5.85</v>
      </c>
      <c r="D17" s="120">
        <v>5.85</v>
      </c>
      <c r="E17" s="93"/>
    </row>
    <row r="18" spans="1:5" ht="20.100000000000001" customHeight="1">
      <c r="A18" s="108">
        <v>213</v>
      </c>
      <c r="B18" s="110" t="s">
        <v>464</v>
      </c>
      <c r="C18" s="93">
        <f t="shared" si="0"/>
        <v>3110.6</v>
      </c>
      <c r="D18" s="93">
        <f>D19</f>
        <v>72.2</v>
      </c>
      <c r="E18" s="93">
        <f>E19+E24</f>
        <v>3038.4</v>
      </c>
    </row>
    <row r="19" spans="1:5" ht="20.100000000000001" customHeight="1">
      <c r="A19" s="108">
        <v>21301</v>
      </c>
      <c r="B19" s="110" t="s">
        <v>480</v>
      </c>
      <c r="C19" s="93">
        <f t="shared" si="0"/>
        <v>2076.1999999999998</v>
      </c>
      <c r="D19" s="93">
        <f>D20</f>
        <v>72.2</v>
      </c>
      <c r="E19" s="93">
        <f>E21+E22+E23</f>
        <v>2004</v>
      </c>
    </row>
    <row r="20" spans="1:5" ht="20.100000000000001" customHeight="1">
      <c r="A20" s="108">
        <v>2130101</v>
      </c>
      <c r="B20" s="110" t="s">
        <v>469</v>
      </c>
      <c r="C20" s="93">
        <f t="shared" si="0"/>
        <v>72.2</v>
      </c>
      <c r="D20" s="93">
        <v>72.2</v>
      </c>
      <c r="E20" s="93"/>
    </row>
    <row r="21" spans="1:5" ht="20.100000000000001" customHeight="1">
      <c r="A21" s="108">
        <v>2130106</v>
      </c>
      <c r="B21" s="110" t="s">
        <v>470</v>
      </c>
      <c r="C21" s="93">
        <f t="shared" si="0"/>
        <v>70</v>
      </c>
      <c r="D21" s="93"/>
      <c r="E21" s="93">
        <v>70</v>
      </c>
    </row>
    <row r="22" spans="1:5" ht="20.100000000000001" customHeight="1">
      <c r="A22" s="108">
        <v>2130122</v>
      </c>
      <c r="B22" s="110" t="s">
        <v>471</v>
      </c>
      <c r="C22" s="93">
        <f t="shared" si="0"/>
        <v>934</v>
      </c>
      <c r="D22" s="93"/>
      <c r="E22" s="93">
        <v>934</v>
      </c>
    </row>
    <row r="23" spans="1:5" ht="20.100000000000001" customHeight="1">
      <c r="A23" s="108">
        <v>2130199</v>
      </c>
      <c r="B23" s="110" t="s">
        <v>473</v>
      </c>
      <c r="C23" s="93">
        <f t="shared" si="0"/>
        <v>1000</v>
      </c>
      <c r="D23" s="93"/>
      <c r="E23" s="93">
        <v>1000</v>
      </c>
    </row>
    <row r="24" spans="1:5" ht="20.100000000000001" customHeight="1">
      <c r="A24" s="108">
        <v>21308</v>
      </c>
      <c r="B24" s="110" t="s">
        <v>478</v>
      </c>
      <c r="C24" s="93">
        <f t="shared" si="0"/>
        <v>1034.4000000000001</v>
      </c>
      <c r="D24" s="93"/>
      <c r="E24" s="93">
        <f>E25+E26</f>
        <v>1034.4000000000001</v>
      </c>
    </row>
    <row r="25" spans="1:5" ht="20.100000000000001" customHeight="1">
      <c r="A25" s="108">
        <v>2130803</v>
      </c>
      <c r="B25" s="110" t="s">
        <v>472</v>
      </c>
      <c r="C25" s="93">
        <f t="shared" si="0"/>
        <v>672</v>
      </c>
      <c r="D25" s="93"/>
      <c r="E25" s="93">
        <v>672</v>
      </c>
    </row>
    <row r="26" spans="1:5" ht="20.100000000000001" customHeight="1">
      <c r="A26" s="108">
        <v>2130899</v>
      </c>
      <c r="B26" s="110" t="s">
        <v>474</v>
      </c>
      <c r="C26" s="93">
        <f t="shared" si="0"/>
        <v>362.4</v>
      </c>
      <c r="D26" s="93"/>
      <c r="E26" s="93">
        <v>362.4</v>
      </c>
    </row>
    <row r="27" spans="1:5" ht="20.100000000000001" customHeight="1">
      <c r="A27" s="108">
        <v>216</v>
      </c>
      <c r="B27" s="110" t="s">
        <v>475</v>
      </c>
      <c r="C27" s="93">
        <f t="shared" si="0"/>
        <v>13</v>
      </c>
      <c r="D27" s="93"/>
      <c r="E27" s="93">
        <f>E28</f>
        <v>13</v>
      </c>
    </row>
    <row r="28" spans="1:5" ht="20.100000000000001" customHeight="1">
      <c r="A28" s="108">
        <v>21602</v>
      </c>
      <c r="B28" s="110" t="s">
        <v>476</v>
      </c>
      <c r="C28" s="93">
        <f t="shared" si="0"/>
        <v>13</v>
      </c>
      <c r="D28" s="93"/>
      <c r="E28" s="93">
        <f>E29</f>
        <v>13</v>
      </c>
    </row>
    <row r="29" spans="1:5" ht="20.100000000000001" customHeight="1">
      <c r="A29" s="108">
        <v>2160299</v>
      </c>
      <c r="B29" s="110" t="s">
        <v>477</v>
      </c>
      <c r="C29" s="93">
        <f t="shared" si="0"/>
        <v>13</v>
      </c>
      <c r="D29" s="93"/>
      <c r="E29" s="93">
        <v>13</v>
      </c>
    </row>
    <row r="30" spans="1:5" ht="20.100000000000001" customHeight="1">
      <c r="A30" s="108">
        <v>221</v>
      </c>
      <c r="B30" s="110" t="s">
        <v>465</v>
      </c>
      <c r="C30" s="93">
        <f t="shared" si="0"/>
        <v>4.2300000000000004</v>
      </c>
      <c r="D30" s="93">
        <f>D31</f>
        <v>4.2300000000000004</v>
      </c>
      <c r="E30" s="93"/>
    </row>
    <row r="31" spans="1:5" ht="20.100000000000001" customHeight="1">
      <c r="A31" s="108">
        <v>22102</v>
      </c>
      <c r="B31" s="110" t="s">
        <v>466</v>
      </c>
      <c r="C31" s="93">
        <f t="shared" si="0"/>
        <v>4.2300000000000004</v>
      </c>
      <c r="D31" s="93">
        <v>4.2300000000000004</v>
      </c>
      <c r="E31" s="93"/>
    </row>
    <row r="32" spans="1:5" ht="20.100000000000001" customHeight="1">
      <c r="A32" s="108">
        <v>2210201</v>
      </c>
      <c r="B32" s="110" t="s">
        <v>467</v>
      </c>
      <c r="C32" s="93">
        <f t="shared" si="0"/>
        <v>4.2300000000000004</v>
      </c>
      <c r="D32" s="93">
        <v>4.2300000000000004</v>
      </c>
      <c r="E32" s="93"/>
    </row>
    <row r="33" spans="1:5" ht="20.100000000000001" customHeight="1">
      <c r="A33" s="98" t="s">
        <v>448</v>
      </c>
      <c r="B33" s="99"/>
      <c r="C33" s="34"/>
      <c r="D33" s="34"/>
      <c r="E33" s="34"/>
    </row>
    <row r="34" spans="1:5" ht="12.75" customHeight="1">
      <c r="A34" s="99"/>
      <c r="B34" s="99"/>
      <c r="C34" s="34"/>
      <c r="D34" s="34"/>
      <c r="E34" s="34"/>
    </row>
    <row r="35" spans="1:5" ht="12.75" customHeight="1">
      <c r="A35" s="99"/>
      <c r="B35" s="99"/>
      <c r="C35" s="34"/>
      <c r="D35" s="34"/>
      <c r="E35" s="34"/>
    </row>
    <row r="36" spans="1:5" ht="12.75" customHeight="1">
      <c r="A36" s="99"/>
      <c r="B36" s="99"/>
      <c r="C36" s="34"/>
      <c r="D36" s="34"/>
      <c r="E36" s="34"/>
    </row>
    <row r="37" spans="1:5" ht="12.75" customHeight="1">
      <c r="A37" s="99"/>
      <c r="B37" s="99"/>
      <c r="D37" s="34"/>
      <c r="E37" s="34"/>
    </row>
    <row r="38" spans="1:5" ht="12.75" customHeight="1">
      <c r="A38" s="99"/>
      <c r="B38" s="99"/>
      <c r="D38" s="34"/>
      <c r="E38" s="34"/>
    </row>
    <row r="39" spans="1:5" s="34" customFormat="1" ht="12.75" customHeight="1">
      <c r="A39" s="99"/>
      <c r="B39" s="99"/>
    </row>
    <row r="40" spans="1:5" ht="12.75" customHeight="1">
      <c r="A40" s="99"/>
      <c r="B40" s="99"/>
    </row>
    <row r="41" spans="1:5" ht="12.75" customHeight="1">
      <c r="A41" s="99"/>
      <c r="B41" s="99"/>
      <c r="D41" s="34"/>
    </row>
    <row r="42" spans="1:5" ht="12.75" customHeight="1">
      <c r="A42" s="99"/>
      <c r="B42" s="99"/>
    </row>
    <row r="43" spans="1:5" ht="12.75" customHeight="1">
      <c r="A43" s="99"/>
      <c r="B43" s="99"/>
    </row>
    <row r="44" spans="1:5" ht="12.75" customHeight="1">
      <c r="B44" s="99"/>
      <c r="C44" s="34"/>
    </row>
    <row r="46" spans="1:5" ht="12.75" customHeight="1">
      <c r="A46" s="99"/>
    </row>
    <row r="48" spans="1:5" ht="12.75" customHeight="1">
      <c r="B48" s="99"/>
    </row>
    <row r="49" spans="2:2" ht="12.75" customHeight="1">
      <c r="B49" s="99"/>
    </row>
  </sheetData>
  <mergeCells count="4">
    <mergeCell ref="A5:B5"/>
    <mergeCell ref="C5:E5"/>
    <mergeCell ref="A7:B7"/>
    <mergeCell ref="A2:E2"/>
  </mergeCells>
  <phoneticPr fontId="2" type="noConversion"/>
  <printOptions horizontalCentered="1"/>
  <pageMargins left="0.47244094488188981" right="0.47244094488188981" top="0.98425196850393704" bottom="0.98425196850393704"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showZeros="0" topLeftCell="A4" workbookViewId="0">
      <selection activeCell="E16" sqref="E16"/>
    </sheetView>
  </sheetViews>
  <sheetFormatPr defaultColWidth="20.625" defaultRowHeight="20.100000000000001" customHeight="1"/>
  <cols>
    <col min="1" max="1" width="20.625" style="27" customWidth="1"/>
    <col min="2" max="2" width="33.375" style="27" customWidth="1"/>
    <col min="3" max="5" width="29.5" style="27" customWidth="1"/>
    <col min="6" max="251" width="6.875" style="27" customWidth="1"/>
    <col min="252" max="252" width="14.5" style="27" customWidth="1"/>
    <col min="253" max="253" width="33.375" style="27" customWidth="1"/>
    <col min="254" max="16384" width="20.625" style="27"/>
  </cols>
  <sheetData>
    <row r="1" spans="1:10" ht="20.100000000000001" customHeight="1">
      <c r="A1" s="26" t="s">
        <v>440</v>
      </c>
      <c r="E1" s="35"/>
    </row>
    <row r="2" spans="1:10" ht="44.25" customHeight="1">
      <c r="A2" s="114" t="s">
        <v>481</v>
      </c>
      <c r="B2" s="114"/>
      <c r="C2" s="114"/>
      <c r="D2" s="114"/>
      <c r="E2" s="114"/>
      <c r="F2" s="114"/>
      <c r="G2" s="114"/>
      <c r="H2" s="114"/>
      <c r="I2" s="114"/>
      <c r="J2" s="114"/>
    </row>
    <row r="3" spans="1:10" ht="20.100000000000001" customHeight="1">
      <c r="A3" s="36"/>
      <c r="B3" s="36"/>
      <c r="C3" s="36"/>
      <c r="D3" s="36"/>
      <c r="E3" s="36"/>
    </row>
    <row r="4" spans="1:10" s="38" customFormat="1" ht="20.100000000000001" customHeight="1">
      <c r="A4" s="30"/>
      <c r="B4" s="31"/>
      <c r="C4" s="31"/>
      <c r="D4" s="31"/>
      <c r="E4" s="37" t="s">
        <v>311</v>
      </c>
    </row>
    <row r="5" spans="1:10" s="38" customFormat="1" ht="20.100000000000001" customHeight="1">
      <c r="A5" s="138" t="s">
        <v>334</v>
      </c>
      <c r="B5" s="138"/>
      <c r="C5" s="138" t="s">
        <v>421</v>
      </c>
      <c r="D5" s="138"/>
      <c r="E5" s="138"/>
    </row>
    <row r="6" spans="1:10" s="38" customFormat="1" ht="20.100000000000001" customHeight="1">
      <c r="A6" s="39" t="s">
        <v>329</v>
      </c>
      <c r="B6" s="39" t="s">
        <v>330</v>
      </c>
      <c r="C6" s="39" t="s">
        <v>316</v>
      </c>
      <c r="D6" s="39" t="s">
        <v>335</v>
      </c>
      <c r="E6" s="39" t="s">
        <v>336</v>
      </c>
    </row>
    <row r="7" spans="1:10" s="38" customFormat="1" ht="20.100000000000001" customHeight="1">
      <c r="A7" s="139" t="s">
        <v>436</v>
      </c>
      <c r="B7" s="140"/>
      <c r="C7" s="40">
        <f>SUM(C8,C19,C33)</f>
        <v>106.92000000000002</v>
      </c>
      <c r="D7" s="40">
        <f>SUM(D8,D19,D33)</f>
        <v>92.430000000000021</v>
      </c>
      <c r="E7" s="40">
        <f>SUM(E8,E19,E33)</f>
        <v>14.489999999999998</v>
      </c>
    </row>
    <row r="8" spans="1:10" s="38" customFormat="1" ht="20.100000000000001" customHeight="1">
      <c r="A8" s="42" t="s">
        <v>337</v>
      </c>
      <c r="B8" s="43" t="s">
        <v>338</v>
      </c>
      <c r="C8" s="40">
        <f>SUM(D8:E8)</f>
        <v>76.430000000000021</v>
      </c>
      <c r="D8" s="128">
        <f>SUM(D9:D18)</f>
        <v>76.430000000000021</v>
      </c>
      <c r="E8" s="128">
        <f>SUM(E9:E18)</f>
        <v>0</v>
      </c>
      <c r="G8" s="41"/>
    </row>
    <row r="9" spans="1:10" s="38" customFormat="1" ht="20.100000000000001" customHeight="1">
      <c r="A9" s="42" t="s">
        <v>339</v>
      </c>
      <c r="B9" s="43" t="s">
        <v>340</v>
      </c>
      <c r="C9" s="40">
        <f>SUM(D9:E9)</f>
        <v>17.53</v>
      </c>
      <c r="D9" s="40">
        <v>17.53</v>
      </c>
      <c r="E9" s="40"/>
      <c r="F9" s="41"/>
      <c r="G9" s="41"/>
    </row>
    <row r="10" spans="1:10" s="38" customFormat="1" ht="20.100000000000001" customHeight="1">
      <c r="A10" s="42" t="s">
        <v>341</v>
      </c>
      <c r="B10" s="43" t="s">
        <v>342</v>
      </c>
      <c r="C10" s="40">
        <f t="shared" ref="C10:C34" si="0">SUM(D10:E10)</f>
        <v>17.73</v>
      </c>
      <c r="D10" s="40">
        <v>17.73</v>
      </c>
      <c r="E10" s="40"/>
      <c r="F10" s="41"/>
    </row>
    <row r="11" spans="1:10" s="38" customFormat="1" ht="20.100000000000001" customHeight="1">
      <c r="A11" s="42" t="s">
        <v>343</v>
      </c>
      <c r="B11" s="43" t="s">
        <v>344</v>
      </c>
      <c r="C11" s="40">
        <f t="shared" si="0"/>
        <v>14.11</v>
      </c>
      <c r="D11" s="40">
        <v>14.11</v>
      </c>
      <c r="E11" s="40"/>
      <c r="F11" s="41"/>
    </row>
    <row r="12" spans="1:10" s="38" customFormat="1" ht="20.100000000000001" customHeight="1">
      <c r="A12" s="42" t="s">
        <v>345</v>
      </c>
      <c r="B12" s="43" t="s">
        <v>346</v>
      </c>
      <c r="C12" s="40">
        <f t="shared" si="0"/>
        <v>5.64</v>
      </c>
      <c r="D12" s="40">
        <v>5.64</v>
      </c>
      <c r="E12" s="40"/>
      <c r="F12" s="41"/>
    </row>
    <row r="13" spans="1:10" s="38" customFormat="1" ht="20.100000000000001" customHeight="1">
      <c r="A13" s="42" t="s">
        <v>347</v>
      </c>
      <c r="B13" s="43" t="s">
        <v>348</v>
      </c>
      <c r="C13" s="40">
        <f t="shared" si="0"/>
        <v>2.82</v>
      </c>
      <c r="D13" s="40">
        <v>2.82</v>
      </c>
      <c r="E13" s="40"/>
      <c r="F13" s="41"/>
      <c r="G13" s="41"/>
    </row>
    <row r="14" spans="1:10" s="38" customFormat="1" ht="20.100000000000001" customHeight="1">
      <c r="A14" s="42" t="s">
        <v>349</v>
      </c>
      <c r="B14" s="43" t="s">
        <v>350</v>
      </c>
      <c r="C14" s="40">
        <f>SUM(D14:E14)</f>
        <v>3.45</v>
      </c>
      <c r="D14" s="40">
        <v>3.45</v>
      </c>
      <c r="E14" s="40"/>
      <c r="F14" s="41"/>
      <c r="G14" s="41"/>
    </row>
    <row r="15" spans="1:10" s="38" customFormat="1" ht="20.100000000000001" customHeight="1">
      <c r="A15" s="42" t="s">
        <v>351</v>
      </c>
      <c r="B15" s="43" t="s">
        <v>352</v>
      </c>
      <c r="C15" s="40">
        <f t="shared" si="0"/>
        <v>0.18</v>
      </c>
      <c r="D15" s="40">
        <v>0.18</v>
      </c>
      <c r="E15" s="40"/>
      <c r="F15" s="41"/>
      <c r="G15" s="41"/>
    </row>
    <row r="16" spans="1:10" s="38" customFormat="1" ht="20.100000000000001" customHeight="1">
      <c r="A16" s="42" t="s">
        <v>353</v>
      </c>
      <c r="B16" s="43" t="s">
        <v>354</v>
      </c>
      <c r="C16" s="40">
        <f t="shared" si="0"/>
        <v>4.2300000000000004</v>
      </c>
      <c r="D16" s="40">
        <v>4.2300000000000004</v>
      </c>
      <c r="E16" s="40"/>
      <c r="F16" s="41"/>
      <c r="G16" s="41"/>
    </row>
    <row r="17" spans="1:14" s="38" customFormat="1" ht="20.100000000000001" customHeight="1">
      <c r="A17" s="42" t="s">
        <v>355</v>
      </c>
      <c r="B17" s="43" t="s">
        <v>356</v>
      </c>
      <c r="C17" s="40">
        <f t="shared" si="0"/>
        <v>2.4</v>
      </c>
      <c r="D17" s="40">
        <v>2.4</v>
      </c>
      <c r="E17" s="40"/>
      <c r="F17" s="41"/>
      <c r="G17" s="41"/>
    </row>
    <row r="18" spans="1:14" s="38" customFormat="1" ht="20.100000000000001" customHeight="1">
      <c r="A18" s="42" t="s">
        <v>357</v>
      </c>
      <c r="B18" s="43" t="s">
        <v>358</v>
      </c>
      <c r="C18" s="40">
        <f t="shared" si="0"/>
        <v>8.34</v>
      </c>
      <c r="D18" s="40">
        <v>8.34</v>
      </c>
      <c r="E18" s="40"/>
      <c r="F18" s="41"/>
      <c r="G18" s="41"/>
    </row>
    <row r="19" spans="1:14" s="38" customFormat="1" ht="20.100000000000001" customHeight="1">
      <c r="A19" s="42" t="s">
        <v>359</v>
      </c>
      <c r="B19" s="43" t="s">
        <v>360</v>
      </c>
      <c r="C19" s="40">
        <f t="shared" si="0"/>
        <v>14.489999999999998</v>
      </c>
      <c r="D19" s="128">
        <f>SUM(D20:D32)</f>
        <v>0</v>
      </c>
      <c r="E19" s="128">
        <f>SUM(E20:E32)</f>
        <v>14.489999999999998</v>
      </c>
      <c r="F19" s="41"/>
      <c r="G19" s="41"/>
    </row>
    <row r="20" spans="1:14" s="38" customFormat="1" ht="20.100000000000001" customHeight="1">
      <c r="A20" s="42" t="s">
        <v>361</v>
      </c>
      <c r="B20" s="44" t="s">
        <v>362</v>
      </c>
      <c r="C20" s="40">
        <f t="shared" si="0"/>
        <v>2.5</v>
      </c>
      <c r="D20" s="40"/>
      <c r="E20" s="40">
        <v>2.5</v>
      </c>
      <c r="F20" s="41"/>
      <c r="G20" s="41"/>
      <c r="I20" s="41"/>
    </row>
    <row r="21" spans="1:14" s="38" customFormat="1" ht="20.100000000000001" customHeight="1">
      <c r="A21" s="42" t="s">
        <v>363</v>
      </c>
      <c r="B21" s="45" t="s">
        <v>364</v>
      </c>
      <c r="C21" s="40">
        <f t="shared" si="0"/>
        <v>0.5</v>
      </c>
      <c r="D21" s="40"/>
      <c r="E21" s="40">
        <v>0.5</v>
      </c>
      <c r="F21" s="41"/>
      <c r="G21" s="41"/>
    </row>
    <row r="22" spans="1:14" s="38" customFormat="1" ht="20.100000000000001" customHeight="1">
      <c r="A22" s="42" t="s">
        <v>365</v>
      </c>
      <c r="B22" s="45" t="s">
        <v>366</v>
      </c>
      <c r="C22" s="40">
        <f t="shared" si="0"/>
        <v>0.5</v>
      </c>
      <c r="D22" s="40"/>
      <c r="E22" s="40">
        <v>0.5</v>
      </c>
      <c r="F22" s="41"/>
      <c r="G22" s="41"/>
    </row>
    <row r="23" spans="1:14" s="38" customFormat="1" ht="20.100000000000001" customHeight="1">
      <c r="A23" s="42" t="s">
        <v>367</v>
      </c>
      <c r="B23" s="45" t="s">
        <v>368</v>
      </c>
      <c r="C23" s="40">
        <f t="shared" si="0"/>
        <v>0.2</v>
      </c>
      <c r="D23" s="40"/>
      <c r="E23" s="40">
        <v>0.2</v>
      </c>
      <c r="F23" s="41"/>
      <c r="G23" s="41"/>
    </row>
    <row r="24" spans="1:14" s="38" customFormat="1" ht="20.100000000000001" customHeight="1">
      <c r="A24" s="42" t="s">
        <v>369</v>
      </c>
      <c r="B24" s="45" t="s">
        <v>370</v>
      </c>
      <c r="C24" s="40">
        <f t="shared" si="0"/>
        <v>1</v>
      </c>
      <c r="D24" s="40"/>
      <c r="E24" s="40">
        <v>1</v>
      </c>
      <c r="F24" s="41"/>
      <c r="G24" s="41"/>
    </row>
    <row r="25" spans="1:14" s="38" customFormat="1" ht="20.100000000000001" customHeight="1">
      <c r="A25" s="42" t="s">
        <v>371</v>
      </c>
      <c r="B25" s="44" t="s">
        <v>372</v>
      </c>
      <c r="C25" s="40">
        <f t="shared" si="0"/>
        <v>2.2999999999999998</v>
      </c>
      <c r="D25" s="40"/>
      <c r="E25" s="40">
        <v>2.2999999999999998</v>
      </c>
      <c r="F25" s="41"/>
      <c r="G25" s="41"/>
    </row>
    <row r="26" spans="1:14" s="38" customFormat="1" ht="20.100000000000001" customHeight="1">
      <c r="A26" s="42" t="s">
        <v>373</v>
      </c>
      <c r="B26" s="45" t="s">
        <v>374</v>
      </c>
      <c r="C26" s="40">
        <f t="shared" si="0"/>
        <v>0.5</v>
      </c>
      <c r="D26" s="40"/>
      <c r="E26" s="40">
        <v>0.5</v>
      </c>
      <c r="F26" s="41"/>
      <c r="G26" s="41"/>
    </row>
    <row r="27" spans="1:14" s="38" customFormat="1" ht="20.100000000000001" customHeight="1">
      <c r="A27" s="42" t="s">
        <v>375</v>
      </c>
      <c r="B27" s="45" t="s">
        <v>376</v>
      </c>
      <c r="C27" s="40">
        <f t="shared" si="0"/>
        <v>1.8</v>
      </c>
      <c r="D27" s="40"/>
      <c r="E27" s="40">
        <v>1.8</v>
      </c>
      <c r="F27" s="41"/>
    </row>
    <row r="28" spans="1:14" s="38" customFormat="1" ht="20.100000000000001" customHeight="1">
      <c r="A28" s="42" t="s">
        <v>377</v>
      </c>
      <c r="B28" s="45" t="s">
        <v>378</v>
      </c>
      <c r="C28" s="40">
        <f t="shared" si="0"/>
        <v>0.2</v>
      </c>
      <c r="D28" s="40"/>
      <c r="E28" s="40">
        <v>0.2</v>
      </c>
      <c r="F28" s="41"/>
      <c r="G28" s="41"/>
      <c r="N28" s="41"/>
    </row>
    <row r="29" spans="1:14" s="38" customFormat="1" ht="20.100000000000001" customHeight="1">
      <c r="A29" s="42" t="s">
        <v>379</v>
      </c>
      <c r="B29" s="44" t="s">
        <v>380</v>
      </c>
      <c r="C29" s="40">
        <f t="shared" si="0"/>
        <v>0.42</v>
      </c>
      <c r="D29" s="40"/>
      <c r="E29" s="40">
        <v>0.42</v>
      </c>
      <c r="F29" s="41"/>
      <c r="G29" s="41"/>
    </row>
    <row r="30" spans="1:14" s="38" customFormat="1" ht="20.100000000000001" customHeight="1">
      <c r="A30" s="42" t="s">
        <v>381</v>
      </c>
      <c r="B30" s="45" t="s">
        <v>382</v>
      </c>
      <c r="C30" s="40">
        <f t="shared" si="0"/>
        <v>0.53</v>
      </c>
      <c r="D30" s="40"/>
      <c r="E30" s="40">
        <v>0.53</v>
      </c>
      <c r="F30" s="41"/>
      <c r="G30" s="41"/>
    </row>
    <row r="31" spans="1:14" s="38" customFormat="1" ht="20.100000000000001" customHeight="1">
      <c r="A31" s="42" t="s">
        <v>383</v>
      </c>
      <c r="B31" s="45" t="s">
        <v>384</v>
      </c>
      <c r="C31" s="40">
        <f t="shared" si="0"/>
        <v>3.84</v>
      </c>
      <c r="D31" s="40"/>
      <c r="E31" s="40">
        <v>3.84</v>
      </c>
      <c r="F31" s="41"/>
      <c r="G31" s="41"/>
      <c r="K31" s="41"/>
    </row>
    <row r="32" spans="1:14" s="38" customFormat="1" ht="20.100000000000001" customHeight="1">
      <c r="A32" s="42" t="s">
        <v>385</v>
      </c>
      <c r="B32" s="45" t="s">
        <v>386</v>
      </c>
      <c r="C32" s="40">
        <f t="shared" si="0"/>
        <v>0.2</v>
      </c>
      <c r="D32" s="40"/>
      <c r="E32" s="40">
        <v>0.2</v>
      </c>
      <c r="F32" s="41"/>
      <c r="G32" s="41"/>
    </row>
    <row r="33" spans="1:9" s="38" customFormat="1" ht="20.100000000000001" customHeight="1">
      <c r="A33" s="42" t="s">
        <v>387</v>
      </c>
      <c r="B33" s="43" t="s">
        <v>388</v>
      </c>
      <c r="C33" s="40">
        <f t="shared" si="0"/>
        <v>16</v>
      </c>
      <c r="D33" s="128">
        <f>SUM(D34:D34)</f>
        <v>16</v>
      </c>
      <c r="E33" s="128">
        <f>SUM(E34:E34)</f>
        <v>0</v>
      </c>
      <c r="F33" s="41"/>
    </row>
    <row r="34" spans="1:9" s="38" customFormat="1" ht="20.100000000000001" customHeight="1">
      <c r="A34" s="42" t="s">
        <v>389</v>
      </c>
      <c r="B34" s="45" t="s">
        <v>390</v>
      </c>
      <c r="C34" s="40">
        <f t="shared" si="0"/>
        <v>16</v>
      </c>
      <c r="D34" s="40">
        <v>16</v>
      </c>
      <c r="E34" s="40"/>
      <c r="F34" s="41"/>
    </row>
    <row r="35" spans="1:9" ht="20.100000000000001" customHeight="1">
      <c r="C35" s="34"/>
      <c r="D35" s="34"/>
      <c r="E35" s="34"/>
    </row>
    <row r="36" spans="1:9" ht="20.100000000000001" customHeight="1">
      <c r="D36" s="34"/>
      <c r="E36" s="34"/>
      <c r="F36" s="34"/>
      <c r="I36" s="34"/>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8" sqref="G8:L8"/>
    </sheetView>
  </sheetViews>
  <sheetFormatPr defaultColWidth="6.875" defaultRowHeight="12.75" customHeight="1"/>
  <cols>
    <col min="1" max="5" width="11.625" style="27" hidden="1" customWidth="1"/>
    <col min="6" max="6" width="16.5" style="27" hidden="1" customWidth="1"/>
    <col min="7" max="7" width="18.75" style="27" customWidth="1"/>
    <col min="8" max="11" width="19.625" style="27" customWidth="1"/>
    <col min="12" max="12" width="36.25" style="27" customWidth="1"/>
    <col min="13" max="16384" width="6.875" style="27"/>
  </cols>
  <sheetData>
    <row r="1" spans="1:12" ht="20.100000000000001" customHeight="1">
      <c r="A1" s="26" t="s">
        <v>439</v>
      </c>
      <c r="G1" s="26" t="s">
        <v>441</v>
      </c>
      <c r="L1" s="46"/>
    </row>
    <row r="2" spans="1:12" ht="42" customHeight="1">
      <c r="A2" s="47" t="s">
        <v>423</v>
      </c>
      <c r="B2" s="28"/>
      <c r="C2" s="28"/>
      <c r="D2" s="28"/>
      <c r="E2" s="28"/>
      <c r="F2" s="28"/>
      <c r="G2" s="142" t="s">
        <v>483</v>
      </c>
      <c r="H2" s="142"/>
      <c r="I2" s="142"/>
      <c r="J2" s="142"/>
      <c r="K2" s="142"/>
      <c r="L2" s="142"/>
    </row>
    <row r="3" spans="1:12" ht="20.100000000000001" customHeight="1">
      <c r="A3" s="29"/>
      <c r="B3" s="28"/>
      <c r="C3" s="28"/>
      <c r="D3" s="28"/>
      <c r="E3" s="28"/>
      <c r="F3" s="28"/>
      <c r="G3" s="28"/>
      <c r="H3" s="28"/>
      <c r="I3" s="28"/>
      <c r="J3" s="28"/>
      <c r="K3" s="28"/>
      <c r="L3" s="28"/>
    </row>
    <row r="4" spans="1:12" ht="20.100000000000001" customHeight="1">
      <c r="A4" s="38"/>
      <c r="B4" s="38"/>
      <c r="C4" s="38"/>
      <c r="D4" s="38"/>
      <c r="E4" s="38"/>
      <c r="F4" s="38"/>
      <c r="G4" s="38"/>
      <c r="H4" s="38"/>
      <c r="I4" s="38"/>
      <c r="J4" s="38"/>
      <c r="K4" s="38"/>
      <c r="L4" s="48" t="s">
        <v>311</v>
      </c>
    </row>
    <row r="5" spans="1:12" ht="28.5" customHeight="1">
      <c r="A5" s="138" t="s">
        <v>422</v>
      </c>
      <c r="B5" s="138"/>
      <c r="C5" s="138"/>
      <c r="D5" s="138"/>
      <c r="E5" s="138"/>
      <c r="F5" s="143"/>
      <c r="G5" s="138" t="s">
        <v>420</v>
      </c>
      <c r="H5" s="138"/>
      <c r="I5" s="138"/>
      <c r="J5" s="138"/>
      <c r="K5" s="138"/>
      <c r="L5" s="138"/>
    </row>
    <row r="6" spans="1:12" ht="28.5" customHeight="1">
      <c r="A6" s="144" t="s">
        <v>316</v>
      </c>
      <c r="B6" s="146" t="s">
        <v>391</v>
      </c>
      <c r="C6" s="144" t="s">
        <v>392</v>
      </c>
      <c r="D6" s="144"/>
      <c r="E6" s="144"/>
      <c r="F6" s="148" t="s">
        <v>393</v>
      </c>
      <c r="G6" s="138" t="s">
        <v>316</v>
      </c>
      <c r="H6" s="149" t="s">
        <v>451</v>
      </c>
      <c r="I6" s="138" t="s">
        <v>392</v>
      </c>
      <c r="J6" s="138"/>
      <c r="K6" s="138"/>
      <c r="L6" s="138" t="s">
        <v>453</v>
      </c>
    </row>
    <row r="7" spans="1:12" ht="28.5" customHeight="1">
      <c r="A7" s="145"/>
      <c r="B7" s="147"/>
      <c r="C7" s="49" t="s">
        <v>331</v>
      </c>
      <c r="D7" s="50" t="s">
        <v>394</v>
      </c>
      <c r="E7" s="50" t="s">
        <v>395</v>
      </c>
      <c r="F7" s="145"/>
      <c r="G7" s="138"/>
      <c r="H7" s="149"/>
      <c r="I7" s="39" t="s">
        <v>331</v>
      </c>
      <c r="J7" s="83" t="s">
        <v>394</v>
      </c>
      <c r="K7" s="83" t="s">
        <v>452</v>
      </c>
      <c r="L7" s="138"/>
    </row>
    <row r="8" spans="1:12" ht="28.5" customHeight="1">
      <c r="A8" s="51"/>
      <c r="B8" s="51"/>
      <c r="C8" s="51"/>
      <c r="D8" s="51"/>
      <c r="E8" s="51"/>
      <c r="F8" s="52"/>
      <c r="G8" s="53">
        <f>SUM(H8:I8,L8)</f>
        <v>1.8</v>
      </c>
      <c r="H8" s="40"/>
      <c r="I8" s="107">
        <f>SUM(J8:K8)</f>
        <v>0</v>
      </c>
      <c r="J8" s="54"/>
      <c r="K8" s="53"/>
      <c r="L8" s="40">
        <v>1.8</v>
      </c>
    </row>
    <row r="9" spans="1:12" ht="22.5" customHeight="1">
      <c r="B9" s="34"/>
      <c r="G9" s="34"/>
      <c r="H9" s="34"/>
      <c r="I9" s="34"/>
      <c r="J9" s="34"/>
      <c r="K9" s="34"/>
      <c r="L9" s="34"/>
    </row>
    <row r="10" spans="1:12" ht="12.75" customHeight="1">
      <c r="G10" s="34"/>
      <c r="H10" s="34"/>
      <c r="I10" s="34"/>
      <c r="J10" s="34"/>
      <c r="K10" s="34"/>
      <c r="L10" s="34"/>
    </row>
    <row r="11" spans="1:12" ht="12.75" customHeight="1">
      <c r="G11" s="34"/>
      <c r="H11" s="34"/>
      <c r="I11" s="34"/>
      <c r="J11" s="34"/>
      <c r="K11" s="34"/>
      <c r="L11" s="34"/>
    </row>
    <row r="12" spans="1:12" ht="12.75" customHeight="1">
      <c r="G12" s="34"/>
      <c r="H12" s="34"/>
      <c r="I12" s="34"/>
      <c r="L12" s="34"/>
    </row>
    <row r="13" spans="1:12" ht="12.75" customHeight="1">
      <c r="F13" s="34"/>
      <c r="G13" s="34"/>
      <c r="H13" s="34"/>
      <c r="I13" s="34"/>
      <c r="J13" s="34"/>
      <c r="K13" s="34"/>
    </row>
    <row r="14" spans="1:12" ht="12.75" customHeight="1">
      <c r="D14" s="34"/>
      <c r="G14" s="34"/>
      <c r="H14" s="34"/>
      <c r="I14" s="34"/>
    </row>
    <row r="15" spans="1:12" ht="12.75" customHeight="1">
      <c r="J15" s="34"/>
    </row>
    <row r="16" spans="1:12" ht="12.75" customHeight="1">
      <c r="K16" s="34"/>
      <c r="L16" s="34"/>
    </row>
    <row r="20" spans="8:8" ht="12.75" customHeight="1">
      <c r="H20" s="34"/>
    </row>
  </sheetData>
  <mergeCells count="11">
    <mergeCell ref="G2:L2"/>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B9" sqref="B9:E12"/>
    </sheetView>
  </sheetViews>
  <sheetFormatPr defaultColWidth="6.875" defaultRowHeight="12.75" customHeight="1"/>
  <cols>
    <col min="1" max="1" width="19.5" style="27" customWidth="1"/>
    <col min="2" max="2" width="52.5" style="27" customWidth="1"/>
    <col min="3" max="5" width="18.25" style="27" customWidth="1"/>
    <col min="6" max="16384" width="6.875" style="27"/>
  </cols>
  <sheetData>
    <row r="1" spans="1:5" ht="20.100000000000001" customHeight="1">
      <c r="A1" s="26" t="s">
        <v>442</v>
      </c>
      <c r="E1" s="55"/>
    </row>
    <row r="2" spans="1:5" ht="42.75" customHeight="1">
      <c r="A2" s="150" t="s">
        <v>482</v>
      </c>
      <c r="B2" s="150"/>
      <c r="C2" s="150"/>
      <c r="D2" s="150"/>
      <c r="E2" s="28"/>
    </row>
    <row r="3" spans="1:5" ht="20.100000000000001" customHeight="1">
      <c r="A3" s="28"/>
      <c r="B3" s="28"/>
      <c r="C3" s="28"/>
      <c r="D3" s="28"/>
      <c r="E3" s="28"/>
    </row>
    <row r="4" spans="1:5" ht="20.100000000000001" customHeight="1">
      <c r="A4" s="56"/>
      <c r="B4" s="57"/>
      <c r="C4" s="57"/>
      <c r="D4" s="57"/>
      <c r="E4" s="58" t="s">
        <v>311</v>
      </c>
    </row>
    <row r="5" spans="1:5" ht="20.100000000000001" customHeight="1">
      <c r="A5" s="138" t="s">
        <v>329</v>
      </c>
      <c r="B5" s="143" t="s">
        <v>330</v>
      </c>
      <c r="C5" s="138" t="s">
        <v>396</v>
      </c>
      <c r="D5" s="138"/>
      <c r="E5" s="138"/>
    </row>
    <row r="6" spans="1:5" ht="20.100000000000001" customHeight="1">
      <c r="A6" s="145"/>
      <c r="B6" s="145"/>
      <c r="C6" s="49" t="s">
        <v>316</v>
      </c>
      <c r="D6" s="49" t="s">
        <v>332</v>
      </c>
      <c r="E6" s="49" t="s">
        <v>333</v>
      </c>
    </row>
    <row r="7" spans="1:5" ht="20.100000000000001" customHeight="1">
      <c r="A7" s="139" t="s">
        <v>435</v>
      </c>
      <c r="B7" s="140"/>
      <c r="C7" s="40"/>
      <c r="D7" s="40"/>
      <c r="E7" s="40"/>
    </row>
    <row r="8" spans="1:5" ht="20.100000000000001" customHeight="1">
      <c r="A8" s="106"/>
      <c r="B8" s="59"/>
      <c r="C8" s="40"/>
      <c r="D8" s="40"/>
      <c r="E8" s="40"/>
    </row>
    <row r="9" spans="1:5" ht="20.100000000000001" customHeight="1">
      <c r="A9" s="106"/>
      <c r="B9" s="59"/>
      <c r="C9" s="40">
        <f t="shared" ref="C9:C16" si="0">SUM(D9:E9)</f>
        <v>0</v>
      </c>
      <c r="D9" s="40">
        <f>SUM(D10:D12)</f>
        <v>0</v>
      </c>
      <c r="E9" s="40">
        <f>SUM(E10:E12)</f>
        <v>0</v>
      </c>
    </row>
    <row r="10" spans="1:5" ht="20.100000000000001" customHeight="1">
      <c r="A10" s="106"/>
      <c r="B10" s="59"/>
      <c r="C10" s="40">
        <f t="shared" si="0"/>
        <v>0</v>
      </c>
      <c r="D10" s="40"/>
      <c r="E10" s="40"/>
    </row>
    <row r="11" spans="1:5" ht="20.100000000000001" customHeight="1">
      <c r="A11" s="106"/>
      <c r="B11" s="59"/>
      <c r="C11" s="40">
        <f t="shared" si="0"/>
        <v>0</v>
      </c>
      <c r="D11" s="40"/>
      <c r="E11" s="40"/>
    </row>
    <row r="12" spans="1:5" ht="20.100000000000001" customHeight="1">
      <c r="A12" s="106"/>
      <c r="B12" s="59"/>
      <c r="C12" s="40">
        <f t="shared" si="0"/>
        <v>0</v>
      </c>
      <c r="D12" s="40"/>
      <c r="E12" s="40"/>
    </row>
    <row r="13" spans="1:5" ht="20.100000000000001" customHeight="1">
      <c r="A13" s="103"/>
      <c r="B13" s="59"/>
      <c r="C13" s="40">
        <f t="shared" si="0"/>
        <v>0</v>
      </c>
      <c r="D13" s="40"/>
      <c r="E13" s="40"/>
    </row>
    <row r="14" spans="1:5" ht="20.100000000000001" customHeight="1">
      <c r="A14" s="103"/>
      <c r="B14" s="59"/>
      <c r="C14" s="40">
        <f t="shared" si="0"/>
        <v>0</v>
      </c>
      <c r="D14" s="40"/>
      <c r="E14" s="40"/>
    </row>
    <row r="15" spans="1:5" ht="20.100000000000001" customHeight="1">
      <c r="A15" s="103"/>
      <c r="B15" s="59"/>
      <c r="C15" s="40">
        <f t="shared" si="0"/>
        <v>0</v>
      </c>
      <c r="D15" s="40"/>
      <c r="E15" s="40"/>
    </row>
    <row r="16" spans="1:5" ht="20.100000000000001" customHeight="1">
      <c r="A16" s="103"/>
      <c r="B16" s="59"/>
      <c r="C16" s="40">
        <f t="shared" si="0"/>
        <v>0</v>
      </c>
      <c r="D16" s="40"/>
      <c r="E16" s="40"/>
    </row>
    <row r="17" spans="1:5" ht="20.25" customHeight="1">
      <c r="A17" s="85" t="s">
        <v>447</v>
      </c>
      <c r="B17" s="34"/>
      <c r="C17" s="34"/>
      <c r="D17" s="34"/>
      <c r="E17" s="34"/>
    </row>
    <row r="18" spans="1:5" ht="20.25" customHeight="1">
      <c r="A18" s="34"/>
      <c r="B18" s="34"/>
      <c r="C18" s="34"/>
      <c r="D18" s="34"/>
      <c r="E18" s="34"/>
    </row>
    <row r="19" spans="1:5" ht="12.75" customHeight="1">
      <c r="A19" s="34"/>
      <c r="B19" s="34"/>
      <c r="C19" s="34"/>
      <c r="E19" s="34"/>
    </row>
    <row r="20" spans="1:5" ht="12.75" customHeight="1">
      <c r="A20" s="34"/>
      <c r="B20" s="34"/>
      <c r="C20" s="34"/>
      <c r="D20" s="34"/>
      <c r="E20" s="34"/>
    </row>
    <row r="21" spans="1:5" ht="12.75" customHeight="1">
      <c r="A21" s="34"/>
      <c r="B21" s="34"/>
      <c r="C21" s="34"/>
      <c r="E21" s="34"/>
    </row>
    <row r="22" spans="1:5" ht="12.75" customHeight="1">
      <c r="A22" s="34"/>
      <c r="B22" s="34"/>
      <c r="D22" s="34"/>
      <c r="E22" s="34"/>
    </row>
    <row r="23" spans="1:5" ht="12.75" customHeight="1">
      <c r="A23" s="34"/>
      <c r="E23" s="34"/>
    </row>
    <row r="24" spans="1:5" ht="12.75" customHeight="1">
      <c r="B24" s="34"/>
    </row>
    <row r="25" spans="1:5" ht="12.75" customHeight="1">
      <c r="B25" s="34"/>
    </row>
    <row r="26" spans="1:5" ht="12.75" customHeight="1">
      <c r="B26" s="34"/>
    </row>
    <row r="27" spans="1:5" ht="12.75" customHeight="1">
      <c r="B27" s="34"/>
    </row>
    <row r="28" spans="1:5" ht="12.75" customHeight="1">
      <c r="B28" s="34"/>
    </row>
    <row r="29" spans="1:5" ht="12.75" customHeight="1">
      <c r="B29" s="34"/>
    </row>
    <row r="31" spans="1:5" ht="12.75" customHeight="1">
      <c r="B31" s="34"/>
    </row>
    <row r="32" spans="1:5" ht="12.75" customHeight="1">
      <c r="B32" s="34"/>
    </row>
    <row r="34" spans="2:4" ht="12.75" customHeight="1">
      <c r="B34" s="34"/>
    </row>
    <row r="35" spans="2:4" ht="12.75" customHeight="1">
      <c r="B35" s="34"/>
    </row>
    <row r="36" spans="2:4" ht="12.75" customHeight="1">
      <c r="D36" s="34"/>
    </row>
  </sheetData>
  <mergeCells count="5">
    <mergeCell ref="A7:B7"/>
    <mergeCell ref="A2:D2"/>
    <mergeCell ref="A5:A6"/>
    <mergeCell ref="B5:B6"/>
    <mergeCell ref="C5:E5"/>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C8" sqref="C8"/>
    </sheetView>
  </sheetViews>
  <sheetFormatPr defaultColWidth="6.875" defaultRowHeight="20.100000000000001" customHeight="1"/>
  <cols>
    <col min="1" max="1" width="24.625" style="27" customWidth="1"/>
    <col min="2" max="2" width="22.25" style="27" customWidth="1"/>
    <col min="3" max="4" width="34.5" style="27" customWidth="1"/>
    <col min="5" max="159" width="6.75" style="27" customWidth="1"/>
    <col min="160" max="16384" width="6.875" style="27"/>
  </cols>
  <sheetData>
    <row r="1" spans="1:251" ht="20.100000000000001" customHeight="1">
      <c r="A1" s="26" t="s">
        <v>443</v>
      </c>
      <c r="B1" s="60"/>
      <c r="C1" s="61"/>
      <c r="D1" s="55"/>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row>
    <row r="2" spans="1:251" ht="38.25" customHeight="1">
      <c r="A2" s="151" t="s">
        <v>484</v>
      </c>
      <c r="B2" s="151"/>
      <c r="C2" s="151"/>
      <c r="D2" s="15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row>
    <row r="3" spans="1:251" ht="12.75" customHeight="1">
      <c r="A3" s="62"/>
      <c r="B3" s="62"/>
      <c r="C3" s="63"/>
      <c r="D3" s="62"/>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row>
    <row r="4" spans="1:251" ht="20.100000000000001" customHeight="1">
      <c r="A4" s="30"/>
      <c r="B4" s="64"/>
      <c r="C4" s="65"/>
      <c r="D4" s="48" t="s">
        <v>311</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row>
    <row r="5" spans="1:251" ht="23.25" customHeight="1">
      <c r="A5" s="138" t="s">
        <v>312</v>
      </c>
      <c r="B5" s="138"/>
      <c r="C5" s="138" t="s">
        <v>313</v>
      </c>
      <c r="D5" s="138"/>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row>
    <row r="6" spans="1:251" ht="24" customHeight="1">
      <c r="A6" s="33" t="s">
        <v>314</v>
      </c>
      <c r="B6" s="66" t="s">
        <v>315</v>
      </c>
      <c r="C6" s="33" t="s">
        <v>314</v>
      </c>
      <c r="D6" s="33" t="s">
        <v>315</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row>
    <row r="7" spans="1:251" ht="20.100000000000001" customHeight="1">
      <c r="A7" s="67" t="s">
        <v>493</v>
      </c>
      <c r="B7" s="40">
        <f>'1 财政拨款收支总表'!B8</f>
        <v>3158.32</v>
      </c>
      <c r="C7" s="112" t="s">
        <v>497</v>
      </c>
      <c r="D7" s="124">
        <v>24.64</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row>
    <row r="8" spans="1:251" ht="20.100000000000001" customHeight="1">
      <c r="A8" s="68" t="s">
        <v>397</v>
      </c>
      <c r="B8" s="40">
        <f>'1 财政拨款收支总表'!B9</f>
        <v>0</v>
      </c>
      <c r="C8" s="112" t="s">
        <v>498</v>
      </c>
      <c r="D8" s="124">
        <v>5.85</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row>
    <row r="9" spans="1:251" ht="20.100000000000001" customHeight="1">
      <c r="A9" s="69" t="s">
        <v>398</v>
      </c>
      <c r="B9" s="40">
        <f>'1 财政拨款收支总表'!B10</f>
        <v>0</v>
      </c>
      <c r="C9" s="112" t="s">
        <v>454</v>
      </c>
      <c r="D9" s="124">
        <v>3110.6</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row>
    <row r="10" spans="1:251" ht="20.100000000000001" customHeight="1">
      <c r="A10" s="70" t="s">
        <v>416</v>
      </c>
      <c r="B10" s="71"/>
      <c r="C10" s="129" t="s">
        <v>468</v>
      </c>
      <c r="D10" s="124">
        <v>13</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row>
    <row r="11" spans="1:251" ht="20.100000000000001" customHeight="1">
      <c r="A11" s="70" t="s">
        <v>417</v>
      </c>
      <c r="B11" s="71"/>
      <c r="C11" s="112" t="s">
        <v>455</v>
      </c>
      <c r="D11" s="124">
        <v>4.2300000000000004</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row>
    <row r="12" spans="1:251" ht="20.100000000000001" customHeight="1">
      <c r="A12" s="70" t="s">
        <v>418</v>
      </c>
      <c r="B12" s="40"/>
      <c r="C12" s="113"/>
      <c r="D12" s="130"/>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row>
    <row r="13" spans="1:251" ht="20.100000000000001" customHeight="1">
      <c r="A13" s="74" t="s">
        <v>399</v>
      </c>
      <c r="B13" s="75">
        <f>SUM(B7:B12)</f>
        <v>3158.32</v>
      </c>
      <c r="C13" s="89" t="s">
        <v>400</v>
      </c>
      <c r="D13" s="131">
        <f>SUM(D7:D12)</f>
        <v>3158.3199999999997</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row>
    <row r="14" spans="1:251" ht="20.100000000000001" customHeight="1">
      <c r="A14" s="70" t="s">
        <v>401</v>
      </c>
      <c r="B14" s="75"/>
      <c r="C14" s="72" t="s">
        <v>402</v>
      </c>
      <c r="D14" s="131">
        <f>B16-D13</f>
        <v>0</v>
      </c>
      <c r="E14" s="34"/>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row>
    <row r="15" spans="1:251" ht="20.100000000000001" customHeight="1">
      <c r="A15" s="70" t="s">
        <v>403</v>
      </c>
      <c r="B15" s="40"/>
      <c r="C15" s="72"/>
      <c r="D15" s="131"/>
      <c r="E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row>
    <row r="16" spans="1:251" ht="20.100000000000001" customHeight="1">
      <c r="A16" s="76" t="s">
        <v>404</v>
      </c>
      <c r="B16" s="132">
        <f>SUM(B13:B15)</f>
        <v>3158.32</v>
      </c>
      <c r="C16" s="73" t="s">
        <v>405</v>
      </c>
      <c r="D16" s="131">
        <f>SUM(D13:D14)</f>
        <v>3158.3199999999997</v>
      </c>
      <c r="E16" s="34"/>
    </row>
    <row r="23" spans="3:3" ht="20.100000000000001" customHeight="1">
      <c r="C23" s="34"/>
    </row>
  </sheetData>
  <mergeCells count="3">
    <mergeCell ref="A5:B5"/>
    <mergeCell ref="C5:D5"/>
    <mergeCell ref="A2:D2"/>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Zeros="0" tabSelected="1" topLeftCell="A5" workbookViewId="0">
      <selection activeCell="B11" sqref="B11"/>
    </sheetView>
  </sheetViews>
  <sheetFormatPr defaultColWidth="6.875" defaultRowHeight="12.75" customHeight="1"/>
  <cols>
    <col min="1" max="1" width="19" style="27" customWidth="1"/>
    <col min="2" max="2" width="38.625" style="27" customWidth="1"/>
    <col min="3" max="12" width="12.625" style="27" customWidth="1"/>
    <col min="13" max="16384" width="6.875" style="27"/>
  </cols>
  <sheetData>
    <row r="1" spans="1:12" ht="20.100000000000001" customHeight="1">
      <c r="A1" s="26" t="s">
        <v>444</v>
      </c>
      <c r="L1" s="77"/>
    </row>
    <row r="2" spans="1:12" ht="43.5" customHeight="1">
      <c r="A2" s="154" t="s">
        <v>485</v>
      </c>
      <c r="B2" s="154"/>
      <c r="C2" s="154"/>
      <c r="D2" s="154"/>
      <c r="E2" s="154"/>
      <c r="F2" s="154"/>
      <c r="G2" s="154"/>
      <c r="H2" s="154"/>
      <c r="I2" s="154"/>
      <c r="J2" s="154"/>
      <c r="K2" s="154"/>
      <c r="L2" s="154"/>
    </row>
    <row r="3" spans="1:12" ht="20.100000000000001" customHeight="1">
      <c r="A3" s="78"/>
      <c r="B3" s="78"/>
      <c r="C3" s="78"/>
      <c r="D3" s="78"/>
      <c r="E3" s="78"/>
      <c r="F3" s="78"/>
      <c r="G3" s="78"/>
      <c r="H3" s="78"/>
      <c r="I3" s="78"/>
      <c r="J3" s="78"/>
      <c r="K3" s="78"/>
      <c r="L3" s="78"/>
    </row>
    <row r="4" spans="1:12" ht="20.100000000000001" customHeight="1">
      <c r="A4" s="79"/>
      <c r="B4" s="79"/>
      <c r="C4" s="79"/>
      <c r="D4" s="79"/>
      <c r="E4" s="79"/>
      <c r="F4" s="79"/>
      <c r="G4" s="79"/>
      <c r="H4" s="79"/>
      <c r="I4" s="79"/>
      <c r="J4" s="79"/>
      <c r="K4" s="79"/>
      <c r="L4" s="80" t="s">
        <v>311</v>
      </c>
    </row>
    <row r="5" spans="1:12" ht="24" customHeight="1">
      <c r="A5" s="138" t="s">
        <v>406</v>
      </c>
      <c r="B5" s="138"/>
      <c r="C5" s="153" t="s">
        <v>316</v>
      </c>
      <c r="D5" s="149" t="s">
        <v>403</v>
      </c>
      <c r="E5" s="149" t="s">
        <v>407</v>
      </c>
      <c r="F5" s="149" t="s">
        <v>397</v>
      </c>
      <c r="G5" s="149" t="s">
        <v>398</v>
      </c>
      <c r="H5" s="152" t="s">
        <v>416</v>
      </c>
      <c r="I5" s="153"/>
      <c r="J5" s="149" t="s">
        <v>417</v>
      </c>
      <c r="K5" s="149" t="s">
        <v>418</v>
      </c>
      <c r="L5" s="155" t="s">
        <v>401</v>
      </c>
    </row>
    <row r="6" spans="1:12" ht="42" customHeight="1">
      <c r="A6" s="81" t="s">
        <v>329</v>
      </c>
      <c r="B6" s="82" t="s">
        <v>330</v>
      </c>
      <c r="C6" s="147"/>
      <c r="D6" s="147"/>
      <c r="E6" s="147"/>
      <c r="F6" s="147"/>
      <c r="G6" s="147"/>
      <c r="H6" s="83" t="s">
        <v>419</v>
      </c>
      <c r="I6" s="83" t="s">
        <v>449</v>
      </c>
      <c r="J6" s="147"/>
      <c r="K6" s="147"/>
      <c r="L6" s="147"/>
    </row>
    <row r="7" spans="1:12" s="105" customFormat="1" ht="20.100000000000001" customHeight="1">
      <c r="A7" s="139" t="s">
        <v>433</v>
      </c>
      <c r="B7" s="140"/>
      <c r="C7" s="107">
        <f>D7+E7+F7+G7+H7+I7+J7+K7+L7</f>
        <v>3158.3199999999997</v>
      </c>
      <c r="D7" s="107"/>
      <c r="E7" s="107">
        <f>E8+E15+E18+E27+E30</f>
        <v>3158.3199999999997</v>
      </c>
      <c r="F7" s="107"/>
      <c r="G7" s="107"/>
      <c r="H7" s="107"/>
      <c r="I7" s="107"/>
      <c r="J7" s="107"/>
      <c r="K7" s="107"/>
      <c r="L7" s="107"/>
    </row>
    <row r="8" spans="1:12" s="105" customFormat="1" ht="20.100000000000001" customHeight="1">
      <c r="A8" s="108">
        <v>208</v>
      </c>
      <c r="B8" s="109" t="s">
        <v>450</v>
      </c>
      <c r="C8" s="107">
        <f t="shared" ref="C8:C32" si="0">D8+E8+F8+G8+H8+I8+J8+K8+L8</f>
        <v>24.64</v>
      </c>
      <c r="D8" s="40">
        <f>SUM(D9:D32)</f>
        <v>0</v>
      </c>
      <c r="E8" s="93">
        <f>E9+E13</f>
        <v>24.64</v>
      </c>
      <c r="F8" s="40">
        <f t="shared" ref="F8:L8" si="1">SUM(F9:F32)</f>
        <v>0</v>
      </c>
      <c r="G8" s="40">
        <f t="shared" si="1"/>
        <v>0</v>
      </c>
      <c r="H8" s="40">
        <f t="shared" si="1"/>
        <v>0</v>
      </c>
      <c r="I8" s="40">
        <f t="shared" si="1"/>
        <v>0</v>
      </c>
      <c r="J8" s="40">
        <f t="shared" si="1"/>
        <v>0</v>
      </c>
      <c r="K8" s="40">
        <f t="shared" si="1"/>
        <v>0</v>
      </c>
      <c r="L8" s="40">
        <f t="shared" si="1"/>
        <v>0</v>
      </c>
    </row>
    <row r="9" spans="1:12" s="105" customFormat="1" ht="20.100000000000001" customHeight="1">
      <c r="A9" s="108">
        <v>20805</v>
      </c>
      <c r="B9" s="109" t="s">
        <v>456</v>
      </c>
      <c r="C9" s="107">
        <f t="shared" si="0"/>
        <v>24.46</v>
      </c>
      <c r="D9" s="40"/>
      <c r="E9" s="93">
        <f>E10+E11+E12</f>
        <v>24.46</v>
      </c>
      <c r="F9" s="40"/>
      <c r="G9" s="40"/>
      <c r="H9" s="40"/>
      <c r="I9" s="40"/>
      <c r="J9" s="40"/>
      <c r="K9" s="40"/>
      <c r="L9" s="40"/>
    </row>
    <row r="10" spans="1:12" s="105" customFormat="1" ht="20.100000000000001" customHeight="1">
      <c r="A10" s="108">
        <v>2080505</v>
      </c>
      <c r="B10" s="109" t="s">
        <v>457</v>
      </c>
      <c r="C10" s="107">
        <f t="shared" si="0"/>
        <v>5.64</v>
      </c>
      <c r="D10" s="40"/>
      <c r="E10" s="93">
        <v>5.64</v>
      </c>
      <c r="F10" s="40"/>
      <c r="G10" s="40"/>
      <c r="H10" s="40"/>
      <c r="I10" s="40"/>
      <c r="J10" s="40"/>
      <c r="K10" s="40"/>
      <c r="L10" s="40"/>
    </row>
    <row r="11" spans="1:12" s="105" customFormat="1" ht="20.100000000000001" customHeight="1">
      <c r="A11" s="108">
        <v>2080506</v>
      </c>
      <c r="B11" s="109" t="s">
        <v>458</v>
      </c>
      <c r="C11" s="107">
        <f t="shared" si="0"/>
        <v>2.82</v>
      </c>
      <c r="D11" s="40"/>
      <c r="E11" s="93">
        <v>2.82</v>
      </c>
      <c r="F11" s="40"/>
      <c r="G11" s="40"/>
      <c r="H11" s="40"/>
      <c r="I11" s="40"/>
      <c r="J11" s="40"/>
      <c r="K11" s="40"/>
      <c r="L11" s="40"/>
    </row>
    <row r="12" spans="1:12" s="105" customFormat="1" ht="20.100000000000001" customHeight="1">
      <c r="A12" s="108">
        <v>2080599</v>
      </c>
      <c r="B12" s="109" t="s">
        <v>459</v>
      </c>
      <c r="C12" s="107">
        <f t="shared" si="0"/>
        <v>16</v>
      </c>
      <c r="D12" s="40"/>
      <c r="E12" s="93">
        <v>16</v>
      </c>
      <c r="F12" s="40"/>
      <c r="G12" s="40"/>
      <c r="H12" s="40"/>
      <c r="I12" s="40"/>
      <c r="J12" s="40"/>
      <c r="K12" s="40"/>
      <c r="L12" s="40"/>
    </row>
    <row r="13" spans="1:12" s="105" customFormat="1" ht="20.100000000000001" customHeight="1">
      <c r="A13" s="108">
        <v>20899</v>
      </c>
      <c r="B13" s="109" t="s">
        <v>460</v>
      </c>
      <c r="C13" s="107">
        <f t="shared" si="0"/>
        <v>0.18</v>
      </c>
      <c r="D13" s="40"/>
      <c r="E13" s="93">
        <f>E14</f>
        <v>0.18</v>
      </c>
      <c r="F13" s="40"/>
      <c r="G13" s="40"/>
      <c r="H13" s="40"/>
      <c r="I13" s="40"/>
      <c r="J13" s="40"/>
      <c r="K13" s="40"/>
      <c r="L13" s="40"/>
    </row>
    <row r="14" spans="1:12" s="105" customFormat="1" ht="20.100000000000001" customHeight="1">
      <c r="A14" s="108">
        <v>2089901</v>
      </c>
      <c r="B14" s="109" t="s">
        <v>479</v>
      </c>
      <c r="C14" s="107">
        <f t="shared" si="0"/>
        <v>0.18</v>
      </c>
      <c r="D14" s="40"/>
      <c r="E14" s="93">
        <v>0.18</v>
      </c>
      <c r="F14" s="40"/>
      <c r="G14" s="40"/>
      <c r="H14" s="40"/>
      <c r="I14" s="40"/>
      <c r="J14" s="40"/>
      <c r="K14" s="40"/>
      <c r="L14" s="40"/>
    </row>
    <row r="15" spans="1:12" s="105" customFormat="1" ht="20.100000000000001" customHeight="1">
      <c r="A15" s="108">
        <v>210</v>
      </c>
      <c r="B15" s="109" t="s">
        <v>462</v>
      </c>
      <c r="C15" s="107">
        <f t="shared" si="0"/>
        <v>5.85</v>
      </c>
      <c r="D15" s="40"/>
      <c r="E15" s="93">
        <f>E16</f>
        <v>5.85</v>
      </c>
      <c r="F15" s="40"/>
      <c r="G15" s="40"/>
      <c r="H15" s="40"/>
      <c r="I15" s="40"/>
      <c r="J15" s="40"/>
      <c r="K15" s="40"/>
      <c r="L15" s="40"/>
    </row>
    <row r="16" spans="1:12" s="105" customFormat="1" ht="20.100000000000001" customHeight="1">
      <c r="A16" s="108">
        <v>21011</v>
      </c>
      <c r="B16" s="109" t="s">
        <v>463</v>
      </c>
      <c r="C16" s="107">
        <f t="shared" si="0"/>
        <v>5.85</v>
      </c>
      <c r="D16" s="40"/>
      <c r="E16" s="93">
        <v>5.85</v>
      </c>
      <c r="F16" s="40"/>
      <c r="G16" s="40"/>
      <c r="H16" s="40"/>
      <c r="I16" s="40"/>
      <c r="J16" s="40"/>
      <c r="K16" s="40"/>
      <c r="L16" s="40"/>
    </row>
    <row r="17" spans="1:12" s="105" customFormat="1" ht="20.100000000000001" customHeight="1">
      <c r="A17" s="108">
        <v>2101101</v>
      </c>
      <c r="B17" s="109" t="s">
        <v>491</v>
      </c>
      <c r="C17" s="107">
        <f t="shared" si="0"/>
        <v>5.85</v>
      </c>
      <c r="D17" s="40"/>
      <c r="E17" s="93">
        <v>5.85</v>
      </c>
      <c r="F17" s="40"/>
      <c r="G17" s="40"/>
      <c r="H17" s="40"/>
      <c r="I17" s="40"/>
      <c r="J17" s="40"/>
      <c r="K17" s="40"/>
      <c r="L17" s="40"/>
    </row>
    <row r="18" spans="1:12" s="105" customFormat="1" ht="20.100000000000001" customHeight="1">
      <c r="A18" s="108">
        <v>213</v>
      </c>
      <c r="B18" s="109" t="s">
        <v>464</v>
      </c>
      <c r="C18" s="107">
        <f t="shared" si="0"/>
        <v>3110.6</v>
      </c>
      <c r="D18" s="40"/>
      <c r="E18" s="93">
        <f>E19+E24</f>
        <v>3110.6</v>
      </c>
      <c r="F18" s="40"/>
      <c r="G18" s="40"/>
      <c r="H18" s="40"/>
      <c r="I18" s="40"/>
      <c r="J18" s="40"/>
      <c r="K18" s="40"/>
      <c r="L18" s="40"/>
    </row>
    <row r="19" spans="1:12" s="105" customFormat="1" ht="20.100000000000001" customHeight="1">
      <c r="A19" s="108">
        <v>21301</v>
      </c>
      <c r="B19" s="109" t="s">
        <v>492</v>
      </c>
      <c r="C19" s="107">
        <f t="shared" si="0"/>
        <v>2076.1999999999998</v>
      </c>
      <c r="D19" s="40"/>
      <c r="E19" s="93">
        <f>E20+E21+E22+E23</f>
        <v>2076.1999999999998</v>
      </c>
      <c r="F19" s="40"/>
      <c r="G19" s="40"/>
      <c r="H19" s="40"/>
      <c r="I19" s="40"/>
      <c r="J19" s="40"/>
      <c r="K19" s="40"/>
      <c r="L19" s="40"/>
    </row>
    <row r="20" spans="1:12" s="105" customFormat="1" ht="20.100000000000001" customHeight="1">
      <c r="A20" s="108">
        <v>2130101</v>
      </c>
      <c r="B20" s="109" t="s">
        <v>469</v>
      </c>
      <c r="C20" s="107">
        <f t="shared" si="0"/>
        <v>72.2</v>
      </c>
      <c r="D20" s="40"/>
      <c r="E20" s="93">
        <v>72.2</v>
      </c>
      <c r="F20" s="40"/>
      <c r="G20" s="40"/>
      <c r="H20" s="40"/>
      <c r="I20" s="40"/>
      <c r="J20" s="40"/>
      <c r="K20" s="40"/>
      <c r="L20" s="40"/>
    </row>
    <row r="21" spans="1:12" s="105" customFormat="1" ht="20.100000000000001" customHeight="1">
      <c r="A21" s="108">
        <v>2130106</v>
      </c>
      <c r="B21" s="109" t="s">
        <v>470</v>
      </c>
      <c r="C21" s="107">
        <f t="shared" si="0"/>
        <v>70</v>
      </c>
      <c r="D21" s="40"/>
      <c r="E21" s="93">
        <v>70</v>
      </c>
      <c r="F21" s="40"/>
      <c r="G21" s="40"/>
      <c r="H21" s="40"/>
      <c r="I21" s="40"/>
      <c r="J21" s="40"/>
      <c r="K21" s="40"/>
      <c r="L21" s="40"/>
    </row>
    <row r="22" spans="1:12" s="105" customFormat="1" ht="20.100000000000001" customHeight="1">
      <c r="A22" s="108">
        <v>2130122</v>
      </c>
      <c r="B22" s="109" t="s">
        <v>471</v>
      </c>
      <c r="C22" s="107">
        <f t="shared" si="0"/>
        <v>934</v>
      </c>
      <c r="D22" s="40"/>
      <c r="E22" s="93">
        <v>934</v>
      </c>
      <c r="F22" s="40"/>
      <c r="G22" s="40"/>
      <c r="H22" s="40"/>
      <c r="I22" s="40"/>
      <c r="J22" s="40"/>
      <c r="K22" s="40"/>
      <c r="L22" s="40"/>
    </row>
    <row r="23" spans="1:12" s="105" customFormat="1" ht="20.100000000000001" customHeight="1">
      <c r="A23" s="108">
        <v>2130199</v>
      </c>
      <c r="B23" s="109" t="s">
        <v>473</v>
      </c>
      <c r="C23" s="107">
        <f t="shared" si="0"/>
        <v>1000</v>
      </c>
      <c r="D23" s="40"/>
      <c r="E23" s="93">
        <v>1000</v>
      </c>
      <c r="F23" s="40"/>
      <c r="G23" s="40"/>
      <c r="H23" s="40"/>
      <c r="I23" s="40"/>
      <c r="J23" s="40"/>
      <c r="K23" s="40"/>
      <c r="L23" s="40"/>
    </row>
    <row r="24" spans="1:12" s="105" customFormat="1" ht="20.100000000000001" customHeight="1">
      <c r="A24" s="108">
        <v>21308</v>
      </c>
      <c r="B24" s="109" t="s">
        <v>478</v>
      </c>
      <c r="C24" s="107">
        <f t="shared" si="0"/>
        <v>1034.4000000000001</v>
      </c>
      <c r="D24" s="40"/>
      <c r="E24" s="93">
        <f>E25+E26</f>
        <v>1034.4000000000001</v>
      </c>
      <c r="F24" s="40"/>
      <c r="G24" s="40"/>
      <c r="H24" s="40"/>
      <c r="I24" s="40"/>
      <c r="J24" s="40"/>
      <c r="K24" s="40"/>
      <c r="L24" s="40"/>
    </row>
    <row r="25" spans="1:12" s="105" customFormat="1" ht="20.100000000000001" customHeight="1">
      <c r="A25" s="108">
        <v>2130803</v>
      </c>
      <c r="B25" s="109" t="s">
        <v>472</v>
      </c>
      <c r="C25" s="107">
        <f t="shared" si="0"/>
        <v>672</v>
      </c>
      <c r="D25" s="40"/>
      <c r="E25" s="93">
        <v>672</v>
      </c>
      <c r="F25" s="40"/>
      <c r="G25" s="40"/>
      <c r="H25" s="40"/>
      <c r="I25" s="40"/>
      <c r="J25" s="40"/>
      <c r="K25" s="40"/>
      <c r="L25" s="40"/>
    </row>
    <row r="26" spans="1:12" s="105" customFormat="1" ht="20.100000000000001" customHeight="1">
      <c r="A26" s="108">
        <v>2130899</v>
      </c>
      <c r="B26" s="109" t="s">
        <v>474</v>
      </c>
      <c r="C26" s="107">
        <f t="shared" si="0"/>
        <v>362.4</v>
      </c>
      <c r="D26" s="40"/>
      <c r="E26" s="93">
        <v>362.4</v>
      </c>
      <c r="F26" s="40"/>
      <c r="G26" s="40"/>
      <c r="H26" s="40"/>
      <c r="I26" s="40"/>
      <c r="J26" s="40"/>
      <c r="K26" s="40"/>
      <c r="L26" s="40"/>
    </row>
    <row r="27" spans="1:12" s="105" customFormat="1" ht="20.100000000000001" customHeight="1">
      <c r="A27" s="108">
        <v>216</v>
      </c>
      <c r="B27" s="109" t="s">
        <v>475</v>
      </c>
      <c r="C27" s="107">
        <f t="shared" si="0"/>
        <v>13</v>
      </c>
      <c r="D27" s="40"/>
      <c r="E27" s="93">
        <v>13</v>
      </c>
      <c r="F27" s="40"/>
      <c r="G27" s="40"/>
      <c r="H27" s="40"/>
      <c r="I27" s="40"/>
      <c r="J27" s="40"/>
      <c r="K27" s="40"/>
      <c r="L27" s="40"/>
    </row>
    <row r="28" spans="1:12" s="105" customFormat="1" ht="20.100000000000001" customHeight="1">
      <c r="A28" s="108">
        <v>21602</v>
      </c>
      <c r="B28" s="109" t="s">
        <v>476</v>
      </c>
      <c r="C28" s="107">
        <f t="shared" si="0"/>
        <v>13</v>
      </c>
      <c r="D28" s="40"/>
      <c r="E28" s="93">
        <v>13</v>
      </c>
      <c r="F28" s="40"/>
      <c r="G28" s="40"/>
      <c r="H28" s="40"/>
      <c r="I28" s="40"/>
      <c r="J28" s="40"/>
      <c r="K28" s="40"/>
      <c r="L28" s="40"/>
    </row>
    <row r="29" spans="1:12" s="105" customFormat="1" ht="20.100000000000001" customHeight="1">
      <c r="A29" s="108">
        <v>2160299</v>
      </c>
      <c r="B29" s="109" t="s">
        <v>477</v>
      </c>
      <c r="C29" s="107">
        <f t="shared" si="0"/>
        <v>13</v>
      </c>
      <c r="D29" s="40"/>
      <c r="E29" s="93">
        <v>13</v>
      </c>
      <c r="F29" s="40"/>
      <c r="G29" s="40"/>
      <c r="H29" s="40"/>
      <c r="I29" s="40"/>
      <c r="J29" s="40"/>
      <c r="K29" s="40"/>
      <c r="L29" s="40"/>
    </row>
    <row r="30" spans="1:12" s="105" customFormat="1" ht="20.100000000000001" customHeight="1">
      <c r="A30" s="108">
        <v>221</v>
      </c>
      <c r="B30" s="109" t="s">
        <v>465</v>
      </c>
      <c r="C30" s="107">
        <f t="shared" si="0"/>
        <v>4.2300000000000004</v>
      </c>
      <c r="D30" s="40"/>
      <c r="E30" s="93">
        <f>E31</f>
        <v>4.2300000000000004</v>
      </c>
      <c r="F30" s="40"/>
      <c r="G30" s="40"/>
      <c r="H30" s="40"/>
      <c r="I30" s="40"/>
      <c r="J30" s="40"/>
      <c r="K30" s="40"/>
      <c r="L30" s="40"/>
    </row>
    <row r="31" spans="1:12" s="105" customFormat="1" ht="20.100000000000001" customHeight="1">
      <c r="A31" s="108">
        <v>22102</v>
      </c>
      <c r="B31" s="109" t="s">
        <v>466</v>
      </c>
      <c r="C31" s="107">
        <f t="shared" si="0"/>
        <v>4.2300000000000004</v>
      </c>
      <c r="D31" s="40"/>
      <c r="E31" s="93">
        <f>E32</f>
        <v>4.2300000000000004</v>
      </c>
      <c r="F31" s="40"/>
      <c r="G31" s="40"/>
      <c r="H31" s="40"/>
      <c r="I31" s="40"/>
      <c r="J31" s="40"/>
      <c r="K31" s="40"/>
      <c r="L31" s="40"/>
    </row>
    <row r="32" spans="1:12" s="105" customFormat="1" ht="20.100000000000001" customHeight="1">
      <c r="A32" s="108">
        <v>2210201</v>
      </c>
      <c r="B32" s="109" t="s">
        <v>467</v>
      </c>
      <c r="C32" s="107">
        <f t="shared" si="0"/>
        <v>4.2300000000000004</v>
      </c>
      <c r="D32" s="40"/>
      <c r="E32" s="93">
        <v>4.2300000000000004</v>
      </c>
      <c r="F32" s="40"/>
      <c r="G32" s="40"/>
      <c r="H32" s="40"/>
      <c r="I32" s="40"/>
      <c r="J32" s="40"/>
      <c r="K32" s="40"/>
      <c r="L32" s="40"/>
    </row>
    <row r="33" spans="1:12" ht="21" customHeight="1">
      <c r="B33" s="34"/>
      <c r="C33" s="34"/>
      <c r="D33" s="34"/>
      <c r="E33" s="34"/>
      <c r="F33" s="34"/>
      <c r="G33" s="34"/>
      <c r="H33" s="34"/>
      <c r="I33" s="34"/>
      <c r="J33" s="34"/>
      <c r="K33" s="34"/>
      <c r="L33" s="34"/>
    </row>
    <row r="34" spans="1:12" ht="12.75" customHeight="1">
      <c r="B34" s="34"/>
      <c r="C34" s="34"/>
      <c r="D34" s="34"/>
      <c r="E34" s="34"/>
      <c r="F34" s="34"/>
      <c r="G34" s="34"/>
      <c r="H34" s="34"/>
      <c r="I34" s="34"/>
      <c r="J34" s="34"/>
      <c r="K34" s="34"/>
      <c r="L34" s="34"/>
    </row>
    <row r="35" spans="1:12" ht="12.75" customHeight="1">
      <c r="A35" s="34"/>
      <c r="B35" s="34"/>
      <c r="C35" s="34"/>
      <c r="D35" s="34"/>
      <c r="E35" s="34"/>
      <c r="F35" s="34"/>
      <c r="G35" s="34"/>
      <c r="H35" s="34"/>
      <c r="I35" s="34"/>
      <c r="J35" s="34"/>
      <c r="K35" s="34"/>
      <c r="L35" s="34"/>
    </row>
    <row r="36" spans="1:12" ht="12.75" customHeight="1">
      <c r="B36" s="34"/>
      <c r="C36" s="34"/>
      <c r="D36" s="34"/>
      <c r="F36" s="34"/>
      <c r="G36" s="34"/>
      <c r="H36" s="34"/>
      <c r="I36" s="34"/>
      <c r="J36" s="34"/>
      <c r="K36" s="34"/>
      <c r="L36" s="34"/>
    </row>
    <row r="37" spans="1:12" ht="12.75" customHeight="1">
      <c r="B37" s="34"/>
      <c r="C37" s="34"/>
      <c r="I37" s="34"/>
      <c r="J37" s="34"/>
      <c r="K37" s="34"/>
      <c r="L37" s="34"/>
    </row>
    <row r="38" spans="1:12" ht="12.75" customHeight="1">
      <c r="B38" s="34"/>
      <c r="J38" s="34"/>
      <c r="K38" s="34"/>
    </row>
    <row r="39" spans="1:12" ht="12.75" customHeight="1">
      <c r="B39" s="34"/>
      <c r="J39" s="34"/>
      <c r="K39" s="34"/>
      <c r="L39" s="34"/>
    </row>
    <row r="40" spans="1:12" ht="12.75" customHeight="1">
      <c r="B40" s="34"/>
      <c r="E40" s="34"/>
      <c r="J40" s="34"/>
    </row>
    <row r="41" spans="1:12" ht="12.75" customHeight="1">
      <c r="B41" s="34"/>
      <c r="I41" s="34"/>
      <c r="J41" s="34"/>
    </row>
    <row r="42" spans="1:12" ht="12.75" customHeight="1">
      <c r="B42" s="34"/>
      <c r="I42" s="34"/>
    </row>
    <row r="43" spans="1:12" ht="12.75" customHeight="1">
      <c r="B43" s="34"/>
      <c r="I43" s="34"/>
      <c r="K43" s="34"/>
    </row>
    <row r="44" spans="1:12" ht="12.75" customHeight="1">
      <c r="B44" s="34"/>
    </row>
    <row r="45" spans="1:12" ht="12.75" customHeight="1">
      <c r="B45" s="34"/>
      <c r="C45" s="34"/>
      <c r="F45" s="34"/>
    </row>
    <row r="46" spans="1:12" ht="12.75" customHeight="1">
      <c r="B46" s="34"/>
    </row>
    <row r="47" spans="1:12" ht="12.75" customHeight="1">
      <c r="B47" s="34"/>
      <c r="C47" s="34"/>
      <c r="D47" s="34"/>
    </row>
    <row r="48" spans="1:12" ht="12.75" customHeight="1">
      <c r="B48" s="34"/>
      <c r="K48" s="34"/>
    </row>
  </sheetData>
  <mergeCells count="12">
    <mergeCell ref="A7:B7"/>
    <mergeCell ref="H5:I5"/>
    <mergeCell ref="J5:J6"/>
    <mergeCell ref="K5:K6"/>
    <mergeCell ref="A2:L2"/>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showZeros="0" topLeftCell="B3" workbookViewId="0">
      <selection activeCell="C7" sqref="C7:H31"/>
    </sheetView>
  </sheetViews>
  <sheetFormatPr defaultColWidth="6.875" defaultRowHeight="12.75" customHeight="1"/>
  <cols>
    <col min="1" max="1" width="12.75" style="27" customWidth="1"/>
    <col min="2" max="2" width="38.25" style="27" customWidth="1"/>
    <col min="3" max="6" width="18" style="27" customWidth="1"/>
    <col min="7" max="7" width="19.5" style="27" customWidth="1"/>
    <col min="8" max="8" width="21" style="27" customWidth="1"/>
    <col min="9" max="16384" width="6.875" style="27"/>
  </cols>
  <sheetData>
    <row r="1" spans="1:8" ht="20.100000000000001" customHeight="1">
      <c r="A1" s="26" t="s">
        <v>445</v>
      </c>
      <c r="B1" s="34"/>
    </row>
    <row r="2" spans="1:8" ht="44.25" customHeight="1">
      <c r="A2" s="154" t="s">
        <v>486</v>
      </c>
      <c r="B2" s="154"/>
      <c r="C2" s="154"/>
      <c r="D2" s="154"/>
      <c r="E2" s="154"/>
      <c r="F2" s="154"/>
      <c r="G2" s="154"/>
      <c r="H2" s="116"/>
    </row>
    <row r="3" spans="1:8" ht="20.100000000000001" customHeight="1">
      <c r="A3" s="117"/>
      <c r="B3" s="118"/>
      <c r="C3" s="119"/>
      <c r="D3" s="119"/>
      <c r="E3" s="119"/>
      <c r="F3" s="119"/>
      <c r="G3" s="119"/>
      <c r="H3" s="115"/>
    </row>
    <row r="4" spans="1:8" ht="25.5" customHeight="1">
      <c r="A4" s="31"/>
      <c r="B4" s="30"/>
      <c r="C4" s="31"/>
      <c r="D4" s="31"/>
      <c r="E4" s="31"/>
      <c r="F4" s="31"/>
      <c r="G4" s="31"/>
      <c r="H4" s="48" t="s">
        <v>311</v>
      </c>
    </row>
    <row r="5" spans="1:8" ht="20.100000000000001" customHeight="1">
      <c r="A5" s="83" t="s">
        <v>329</v>
      </c>
      <c r="B5" s="83" t="s">
        <v>330</v>
      </c>
      <c r="C5" s="83" t="s">
        <v>316</v>
      </c>
      <c r="D5" s="84" t="s">
        <v>332</v>
      </c>
      <c r="E5" s="83" t="s">
        <v>333</v>
      </c>
      <c r="F5" s="83" t="s">
        <v>408</v>
      </c>
      <c r="G5" s="83" t="s">
        <v>409</v>
      </c>
      <c r="H5" s="83" t="s">
        <v>410</v>
      </c>
    </row>
    <row r="6" spans="1:8" ht="20.100000000000001" customHeight="1">
      <c r="A6" s="139" t="s">
        <v>434</v>
      </c>
      <c r="B6" s="140"/>
      <c r="C6" s="40">
        <f>SUM(D6:H6)</f>
        <v>3158.32</v>
      </c>
      <c r="D6" s="40">
        <f>D7+D14+D17+D26+D29</f>
        <v>106.92</v>
      </c>
      <c r="E6" s="40">
        <f>E17+E26</f>
        <v>3051.4</v>
      </c>
      <c r="F6" s="40"/>
      <c r="G6" s="40"/>
      <c r="H6" s="40"/>
    </row>
    <row r="7" spans="1:8" ht="20.100000000000001" customHeight="1">
      <c r="A7" s="108">
        <v>208</v>
      </c>
      <c r="B7" s="109" t="s">
        <v>450</v>
      </c>
      <c r="C7" s="40">
        <f t="shared" ref="C7:C31" si="0">SUM(D7:H7)</f>
        <v>24.64</v>
      </c>
      <c r="D7" s="93">
        <f>D8+D12</f>
        <v>24.64</v>
      </c>
      <c r="E7" s="40"/>
      <c r="F7" s="40"/>
      <c r="G7" s="40"/>
      <c r="H7" s="40"/>
    </row>
    <row r="8" spans="1:8" ht="20.100000000000001" customHeight="1">
      <c r="A8" s="108">
        <v>20805</v>
      </c>
      <c r="B8" s="109" t="s">
        <v>456</v>
      </c>
      <c r="C8" s="40">
        <f t="shared" si="0"/>
        <v>24.46</v>
      </c>
      <c r="D8" s="93">
        <f>D9+D10+D11</f>
        <v>24.46</v>
      </c>
      <c r="E8" s="40"/>
      <c r="F8" s="40"/>
      <c r="G8" s="40"/>
      <c r="H8" s="40"/>
    </row>
    <row r="9" spans="1:8" ht="20.100000000000001" customHeight="1">
      <c r="A9" s="108">
        <v>2080505</v>
      </c>
      <c r="B9" s="109" t="s">
        <v>457</v>
      </c>
      <c r="C9" s="40">
        <f t="shared" si="0"/>
        <v>5.64</v>
      </c>
      <c r="D9" s="93">
        <v>5.64</v>
      </c>
      <c r="E9" s="40"/>
      <c r="F9" s="40"/>
      <c r="G9" s="40"/>
      <c r="H9" s="40"/>
    </row>
    <row r="10" spans="1:8" ht="20.100000000000001" customHeight="1">
      <c r="A10" s="108">
        <v>2080506</v>
      </c>
      <c r="B10" s="109" t="s">
        <v>458</v>
      </c>
      <c r="C10" s="40">
        <f t="shared" si="0"/>
        <v>2.82</v>
      </c>
      <c r="D10" s="93">
        <v>2.82</v>
      </c>
      <c r="E10" s="40"/>
      <c r="F10" s="40"/>
      <c r="G10" s="40"/>
      <c r="H10" s="40"/>
    </row>
    <row r="11" spans="1:8" ht="20.100000000000001" customHeight="1">
      <c r="A11" s="108">
        <v>2080599</v>
      </c>
      <c r="B11" s="109" t="s">
        <v>459</v>
      </c>
      <c r="C11" s="40">
        <f t="shared" si="0"/>
        <v>16</v>
      </c>
      <c r="D11" s="93">
        <v>16</v>
      </c>
      <c r="E11" s="40"/>
      <c r="F11" s="40"/>
      <c r="G11" s="40"/>
      <c r="H11" s="40"/>
    </row>
    <row r="12" spans="1:8" ht="20.100000000000001" customHeight="1">
      <c r="A12" s="108">
        <v>20899</v>
      </c>
      <c r="B12" s="109" t="s">
        <v>460</v>
      </c>
      <c r="C12" s="40">
        <f t="shared" si="0"/>
        <v>0.18</v>
      </c>
      <c r="D12" s="93">
        <f>D13</f>
        <v>0.18</v>
      </c>
      <c r="E12" s="40"/>
      <c r="F12" s="40"/>
      <c r="G12" s="40"/>
      <c r="H12" s="40"/>
    </row>
    <row r="13" spans="1:8" ht="20.100000000000001" customHeight="1">
      <c r="A13" s="108">
        <v>2089901</v>
      </c>
      <c r="B13" s="109" t="s">
        <v>461</v>
      </c>
      <c r="C13" s="40">
        <f t="shared" si="0"/>
        <v>0.18</v>
      </c>
      <c r="D13" s="93">
        <v>0.18</v>
      </c>
      <c r="E13" s="40"/>
      <c r="F13" s="40"/>
      <c r="G13" s="40"/>
      <c r="H13" s="40"/>
    </row>
    <row r="14" spans="1:8" ht="20.100000000000001" customHeight="1">
      <c r="A14" s="108">
        <v>210</v>
      </c>
      <c r="B14" s="110" t="s">
        <v>462</v>
      </c>
      <c r="C14" s="40">
        <f t="shared" si="0"/>
        <v>5.85</v>
      </c>
      <c r="D14" s="93">
        <f>D15</f>
        <v>5.85</v>
      </c>
      <c r="E14" s="40"/>
      <c r="F14" s="40"/>
      <c r="G14" s="40"/>
      <c r="H14" s="40"/>
    </row>
    <row r="15" spans="1:8" ht="20.100000000000001" customHeight="1">
      <c r="A15" s="108">
        <v>21011</v>
      </c>
      <c r="B15" s="110" t="s">
        <v>463</v>
      </c>
      <c r="C15" s="40">
        <f t="shared" si="0"/>
        <v>5.85</v>
      </c>
      <c r="D15" s="93">
        <v>5.85</v>
      </c>
      <c r="E15" s="40"/>
      <c r="F15" s="40"/>
      <c r="G15" s="40"/>
      <c r="H15" s="40"/>
    </row>
    <row r="16" spans="1:8" ht="20.100000000000001" customHeight="1">
      <c r="A16" s="108">
        <v>2101101</v>
      </c>
      <c r="B16" s="110" t="s">
        <v>491</v>
      </c>
      <c r="C16" s="40">
        <f t="shared" si="0"/>
        <v>5.85</v>
      </c>
      <c r="D16" s="93">
        <v>5.85</v>
      </c>
      <c r="E16" s="40"/>
      <c r="F16" s="40"/>
      <c r="G16" s="40"/>
      <c r="H16" s="40"/>
    </row>
    <row r="17" spans="1:9" ht="20.100000000000001" customHeight="1">
      <c r="A17" s="108">
        <v>213</v>
      </c>
      <c r="B17" s="110" t="s">
        <v>464</v>
      </c>
      <c r="C17" s="40">
        <f t="shared" si="0"/>
        <v>3110.6</v>
      </c>
      <c r="D17" s="93">
        <f>D18+D23</f>
        <v>72.2</v>
      </c>
      <c r="E17" s="40">
        <f>E20+E21+E22+E23</f>
        <v>3038.4</v>
      </c>
      <c r="F17" s="40"/>
      <c r="G17" s="40"/>
      <c r="H17" s="40"/>
    </row>
    <row r="18" spans="1:9" ht="20.100000000000001" customHeight="1">
      <c r="A18" s="108">
        <v>21301</v>
      </c>
      <c r="B18" s="110" t="s">
        <v>480</v>
      </c>
      <c r="C18" s="40">
        <f t="shared" si="0"/>
        <v>72.2</v>
      </c>
      <c r="D18" s="93">
        <f>D19+D20+D21+D22</f>
        <v>72.2</v>
      </c>
      <c r="E18" s="40"/>
      <c r="F18" s="40"/>
      <c r="G18" s="40"/>
      <c r="H18" s="40"/>
    </row>
    <row r="19" spans="1:9" ht="20.100000000000001" customHeight="1">
      <c r="A19" s="108">
        <v>2130101</v>
      </c>
      <c r="B19" s="110" t="s">
        <v>469</v>
      </c>
      <c r="C19" s="40">
        <f t="shared" si="0"/>
        <v>72.2</v>
      </c>
      <c r="D19" s="93">
        <v>72.2</v>
      </c>
      <c r="E19" s="40"/>
      <c r="F19" s="40"/>
      <c r="G19" s="40"/>
      <c r="H19" s="40"/>
    </row>
    <row r="20" spans="1:9" ht="20.100000000000001" customHeight="1">
      <c r="A20" s="108">
        <v>2130106</v>
      </c>
      <c r="B20" s="110" t="s">
        <v>470</v>
      </c>
      <c r="C20" s="40">
        <f t="shared" si="0"/>
        <v>70</v>
      </c>
      <c r="D20" s="40"/>
      <c r="E20" s="93">
        <v>70</v>
      </c>
      <c r="F20" s="40"/>
      <c r="G20" s="40"/>
      <c r="H20" s="40"/>
    </row>
    <row r="21" spans="1:9" ht="20.100000000000001" customHeight="1">
      <c r="A21" s="108">
        <v>2130122</v>
      </c>
      <c r="B21" s="110" t="s">
        <v>471</v>
      </c>
      <c r="C21" s="40">
        <f t="shared" si="0"/>
        <v>934</v>
      </c>
      <c r="D21" s="40"/>
      <c r="E21" s="93">
        <v>934</v>
      </c>
      <c r="F21" s="40"/>
      <c r="G21" s="40"/>
      <c r="H21" s="40"/>
    </row>
    <row r="22" spans="1:9" ht="20.100000000000001" customHeight="1">
      <c r="A22" s="108">
        <v>2130199</v>
      </c>
      <c r="B22" s="110" t="s">
        <v>473</v>
      </c>
      <c r="C22" s="40">
        <f t="shared" si="0"/>
        <v>1000</v>
      </c>
      <c r="D22" s="40"/>
      <c r="E22" s="93">
        <v>1000</v>
      </c>
      <c r="F22" s="40"/>
      <c r="G22" s="40"/>
      <c r="H22" s="40"/>
    </row>
    <row r="23" spans="1:9" ht="20.100000000000001" customHeight="1">
      <c r="A23" s="108">
        <v>21308</v>
      </c>
      <c r="B23" s="110" t="s">
        <v>478</v>
      </c>
      <c r="C23" s="40">
        <f t="shared" si="0"/>
        <v>1034.4000000000001</v>
      </c>
      <c r="D23" s="40"/>
      <c r="E23" s="93">
        <f>E24+E25</f>
        <v>1034.4000000000001</v>
      </c>
      <c r="F23" s="40"/>
      <c r="G23" s="40"/>
      <c r="H23" s="40"/>
    </row>
    <row r="24" spans="1:9" ht="20.100000000000001" customHeight="1">
      <c r="A24" s="108">
        <v>2130803</v>
      </c>
      <c r="B24" s="110" t="s">
        <v>472</v>
      </c>
      <c r="C24" s="40">
        <f t="shared" si="0"/>
        <v>672</v>
      </c>
      <c r="D24" s="40"/>
      <c r="E24" s="93">
        <v>672</v>
      </c>
      <c r="F24" s="40"/>
      <c r="G24" s="40"/>
      <c r="H24" s="40"/>
    </row>
    <row r="25" spans="1:9" ht="20.100000000000001" customHeight="1">
      <c r="A25" s="108">
        <v>2130899</v>
      </c>
      <c r="B25" s="110" t="s">
        <v>474</v>
      </c>
      <c r="C25" s="40">
        <f t="shared" si="0"/>
        <v>362.4</v>
      </c>
      <c r="D25" s="40"/>
      <c r="E25" s="93">
        <v>362.4</v>
      </c>
      <c r="F25" s="40"/>
      <c r="G25" s="40"/>
      <c r="H25" s="40"/>
    </row>
    <row r="26" spans="1:9" ht="20.100000000000001" customHeight="1">
      <c r="A26" s="108">
        <v>216</v>
      </c>
      <c r="B26" s="110" t="s">
        <v>475</v>
      </c>
      <c r="C26" s="40">
        <f t="shared" si="0"/>
        <v>13</v>
      </c>
      <c r="D26" s="40"/>
      <c r="E26" s="93">
        <v>13</v>
      </c>
      <c r="F26" s="40"/>
      <c r="G26" s="40"/>
      <c r="H26" s="40"/>
    </row>
    <row r="27" spans="1:9" ht="20.100000000000001" customHeight="1">
      <c r="A27" s="108">
        <v>21602</v>
      </c>
      <c r="B27" s="110" t="s">
        <v>476</v>
      </c>
      <c r="C27" s="40">
        <f t="shared" si="0"/>
        <v>13</v>
      </c>
      <c r="D27" s="40"/>
      <c r="E27" s="93">
        <v>13</v>
      </c>
      <c r="F27" s="40"/>
      <c r="G27" s="40"/>
      <c r="H27" s="40"/>
    </row>
    <row r="28" spans="1:9" ht="20.100000000000001" customHeight="1">
      <c r="A28" s="108">
        <v>2160299</v>
      </c>
      <c r="B28" s="110" t="s">
        <v>477</v>
      </c>
      <c r="C28" s="40">
        <f t="shared" si="0"/>
        <v>13</v>
      </c>
      <c r="D28" s="40"/>
      <c r="E28" s="93">
        <v>13</v>
      </c>
      <c r="F28" s="40"/>
      <c r="G28" s="40"/>
      <c r="H28" s="40"/>
    </row>
    <row r="29" spans="1:9" ht="20.100000000000001" customHeight="1">
      <c r="A29" s="108">
        <v>221</v>
      </c>
      <c r="B29" s="110" t="s">
        <v>465</v>
      </c>
      <c r="C29" s="40">
        <f t="shared" si="0"/>
        <v>4.2300000000000004</v>
      </c>
      <c r="D29" s="40">
        <f>D30</f>
        <v>4.2300000000000004</v>
      </c>
      <c r="E29" s="40"/>
      <c r="F29" s="40"/>
      <c r="G29" s="40"/>
      <c r="H29" s="40"/>
    </row>
    <row r="30" spans="1:9" ht="20.100000000000001" customHeight="1">
      <c r="A30" s="108">
        <v>22102</v>
      </c>
      <c r="B30" s="110" t="s">
        <v>466</v>
      </c>
      <c r="C30" s="40">
        <f t="shared" si="0"/>
        <v>4.2300000000000004</v>
      </c>
      <c r="D30" s="40">
        <f>D31</f>
        <v>4.2300000000000004</v>
      </c>
      <c r="E30" s="40"/>
      <c r="F30" s="40"/>
      <c r="G30" s="40"/>
      <c r="H30" s="40"/>
    </row>
    <row r="31" spans="1:9" ht="20.100000000000001" customHeight="1">
      <c r="A31" s="108">
        <v>2210201</v>
      </c>
      <c r="B31" s="110" t="s">
        <v>467</v>
      </c>
      <c r="C31" s="40">
        <f t="shared" si="0"/>
        <v>4.2300000000000004</v>
      </c>
      <c r="D31" s="93">
        <v>4.2300000000000004</v>
      </c>
      <c r="E31" s="40"/>
      <c r="F31" s="40"/>
      <c r="G31" s="40"/>
      <c r="H31" s="40"/>
    </row>
    <row r="32" spans="1:9" ht="12.75" customHeight="1">
      <c r="A32" s="34"/>
      <c r="B32" s="34"/>
      <c r="C32" s="34"/>
      <c r="D32" s="34"/>
      <c r="E32" s="34"/>
      <c r="F32" s="34"/>
      <c r="G32" s="34"/>
      <c r="I32" s="34"/>
    </row>
    <row r="33" spans="1:8" ht="12.75" customHeight="1">
      <c r="B33" s="34"/>
      <c r="F33" s="34"/>
      <c r="G33" s="34"/>
      <c r="H33" s="34"/>
    </row>
    <row r="34" spans="1:8" ht="12.75" customHeight="1">
      <c r="A34" s="34"/>
      <c r="B34" s="34"/>
      <c r="F34" s="34"/>
      <c r="G34" s="34"/>
    </row>
    <row r="35" spans="1:8" ht="12.75" customHeight="1">
      <c r="B35" s="34"/>
      <c r="F35" s="34"/>
    </row>
    <row r="36" spans="1:8" ht="12.75" customHeight="1">
      <c r="A36" s="34"/>
      <c r="B36" s="34"/>
      <c r="H36" s="34"/>
    </row>
    <row r="37" spans="1:8" ht="12.75" customHeight="1">
      <c r="A37" s="34"/>
      <c r="B37" s="34"/>
      <c r="E37" s="34"/>
    </row>
    <row r="38" spans="1:8" ht="12.75" customHeight="1">
      <c r="C38" s="34"/>
      <c r="F38" s="34"/>
    </row>
    <row r="39" spans="1:8" ht="12.75" customHeight="1">
      <c r="B39" s="34"/>
    </row>
    <row r="40" spans="1:8" ht="12.75" customHeight="1">
      <c r="B40" s="34"/>
    </row>
    <row r="41" spans="1:8" ht="12.75" customHeight="1">
      <c r="G41" s="34"/>
    </row>
    <row r="42" spans="1:8" ht="12.75" customHeight="1">
      <c r="B42" s="34"/>
    </row>
    <row r="43" spans="1:8" ht="12.75" customHeight="1">
      <c r="C43" s="34"/>
      <c r="G43" s="34"/>
    </row>
  </sheetData>
  <mergeCells count="2">
    <mergeCell ref="A6:B6"/>
    <mergeCell ref="A2:G2"/>
  </mergeCells>
  <phoneticPr fontId="2" type="noConversion"/>
  <printOptions horizontalCentered="1"/>
  <pageMargins left="0" right="0" top="0.99999998498150677" bottom="0.99999998498150677" header="0.49999999249075339" footer="0.49999999249075339"/>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Sheet1</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2021-04-29T02:13:34Z</cp:lastPrinted>
  <dcterms:created xsi:type="dcterms:W3CDTF">2015-06-05T18:19:34Z</dcterms:created>
  <dcterms:modified xsi:type="dcterms:W3CDTF">2021-04-30T07:51:34Z</dcterms:modified>
</cp:coreProperties>
</file>