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6"/>
  <workbookPr/>
  <bookViews>
    <workbookView xWindow="0" yWindow="0" windowWidth="21720" windowHeight="9840" firstSheet="4" activeTab="5"/>
  </bookViews>
  <sheets>
    <sheet name="财政拨款收支总表" sheetId="1" r:id="rId1"/>
    <sheet name="一般公共预算财政拨款收支总表" sheetId="2" r:id="rId2"/>
    <sheet name="一般公共预算财政拨款基本支出" sheetId="3" r:id="rId3"/>
    <sheet name="一般公共预算“三公”经费支出表" sheetId="4" r:id="rId4"/>
    <sheet name="政府性基金预算支出表" sheetId="5" r:id="rId5"/>
    <sheet name="收支总表" sheetId="6" r:id="rId6"/>
    <sheet name="收入总表" sheetId="7" r:id="rId7"/>
    <sheet name="支出总表" sheetId="8" r:id="rId8"/>
    <sheet name="政府采购预算明细表" sheetId="9" r:id="rId9"/>
    <sheet name="项目绩效目标表" sheetId="11" r:id="rId10"/>
  </sheets>
  <calcPr calcId="125725"/>
</workbook>
</file>

<file path=xl/calcChain.xml><?xml version="1.0" encoding="utf-8"?>
<calcChain xmlns="http://schemas.openxmlformats.org/spreadsheetml/2006/main">
  <c r="C25" i="8"/>
  <c r="C24"/>
  <c r="C23"/>
  <c r="C22"/>
  <c r="C21"/>
  <c r="C20"/>
  <c r="C19"/>
  <c r="E18"/>
  <c r="D18"/>
  <c r="C18"/>
  <c r="E17"/>
  <c r="D17"/>
  <c r="C17"/>
  <c r="C16"/>
  <c r="D15"/>
  <c r="C15" s="1"/>
  <c r="D14"/>
  <c r="C14"/>
  <c r="C13"/>
  <c r="D12"/>
  <c r="C12" s="1"/>
  <c r="C10"/>
  <c r="C9"/>
  <c r="D8"/>
  <c r="C8" s="1"/>
  <c r="D7"/>
  <c r="C7" s="1"/>
  <c r="E6"/>
  <c r="C26" i="7"/>
  <c r="C25"/>
  <c r="C24"/>
  <c r="C23"/>
  <c r="C22"/>
  <c r="C21"/>
  <c r="C20"/>
  <c r="C19"/>
  <c r="E18"/>
  <c r="C18"/>
  <c r="C17"/>
  <c r="E16"/>
  <c r="C16" s="1"/>
  <c r="E15"/>
  <c r="C15" s="1"/>
  <c r="C14"/>
  <c r="C13"/>
  <c r="C12"/>
  <c r="C11"/>
  <c r="C10"/>
  <c r="C9"/>
  <c r="E8"/>
  <c r="C8" s="1"/>
  <c r="C7" s="1"/>
  <c r="E7"/>
  <c r="D13" i="6"/>
  <c r="D16" s="1"/>
  <c r="B13"/>
  <c r="B16" s="1"/>
  <c r="D14" s="1"/>
  <c r="C8" i="4"/>
  <c r="A8"/>
  <c r="C34" i="3"/>
  <c r="C33"/>
  <c r="D32"/>
  <c r="C32"/>
  <c r="C31"/>
  <c r="C30"/>
  <c r="C29"/>
  <c r="C28"/>
  <c r="C27"/>
  <c r="C26"/>
  <c r="C25"/>
  <c r="C24"/>
  <c r="C23"/>
  <c r="C22"/>
  <c r="C21"/>
  <c r="C20"/>
  <c r="C19"/>
  <c r="E18"/>
  <c r="C18" s="1"/>
  <c r="C7" s="1"/>
  <c r="C17"/>
  <c r="C16"/>
  <c r="C15"/>
  <c r="C14"/>
  <c r="C13"/>
  <c r="C12"/>
  <c r="C11"/>
  <c r="C10"/>
  <c r="C9"/>
  <c r="D8"/>
  <c r="C8"/>
  <c r="E7"/>
  <c r="D7"/>
  <c r="C26" i="2"/>
  <c r="D25"/>
  <c r="C25"/>
  <c r="D24"/>
  <c r="C24"/>
  <c r="C23"/>
  <c r="C22"/>
  <c r="C20"/>
  <c r="D19"/>
  <c r="C19"/>
  <c r="C18" s="1"/>
  <c r="C17"/>
  <c r="D16"/>
  <c r="C16"/>
  <c r="D15"/>
  <c r="C15"/>
  <c r="C14"/>
  <c r="D13"/>
  <c r="C13"/>
  <c r="C11"/>
  <c r="C10"/>
  <c r="C9"/>
  <c r="C8" s="1"/>
  <c r="C7" s="1"/>
  <c r="E7"/>
  <c r="D7"/>
  <c r="E7" i="1"/>
  <c r="D7" s="1"/>
  <c r="B7"/>
  <c r="B15" s="1"/>
  <c r="D6" i="8" l="1"/>
  <c r="C6" s="1"/>
</calcChain>
</file>

<file path=xl/sharedStrings.xml><?xml version="1.0" encoding="utf-8"?>
<sst xmlns="http://schemas.openxmlformats.org/spreadsheetml/2006/main" count="365" uniqueCount="218">
  <si>
    <t>附件3-1</t>
  </si>
  <si>
    <t>重庆市梁平区农业技术服务中心财政拨款收支总表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</si>
  <si>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</si>
  <si>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</si>
  <si>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</si>
  <si>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</si>
  <si>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</si>
  <si>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</si>
  <si>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</si>
  <si>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</si>
  <si>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</si>
  <si>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</si>
  <si>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</si>
  <si>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</si>
  <si>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社会保障和就业支出</t>
  </si>
  <si>
    <t>政府性基金预算拨款</t>
  </si>
  <si>
    <t>卫生健康支出</t>
  </si>
  <si>
    <t>国有资本经营预算拨款</t>
  </si>
  <si>
    <t>农林水支出</t>
  </si>
  <si>
    <t>二、上年结转</t>
  </si>
  <si>
    <t>住房保障支出</t>
  </si>
  <si>
    <t>二、结转下年</t>
  </si>
  <si>
    <t>收入总数</t>
  </si>
  <si>
    <t>支出总数</t>
  </si>
  <si>
    <t>附表3-2</t>
  </si>
  <si>
    <t xml:space="preserve">  重庆市梁平区农业技术服务中心一般公共预算财政拨款支出预算表</t>
  </si>
  <si>
    <t>功能分类科目</t>
  </si>
  <si>
    <t>2022年预算数</t>
  </si>
  <si>
    <t>科目编码</t>
  </si>
  <si>
    <t>科目名称</t>
  </si>
  <si>
    <t>小计</t>
  </si>
  <si>
    <t>基本支出</t>
  </si>
  <si>
    <t>项目支出</t>
  </si>
  <si>
    <t>208</t>
  </si>
  <si>
    <t>社会保障与就业支出</t>
  </si>
  <si>
    <t>20805</t>
  </si>
  <si>
    <t>行政事业单位养老支出</t>
  </si>
  <si>
    <t>2080505</t>
  </si>
  <si>
    <t>机关事业单位基本养老保险缴费支出</t>
  </si>
  <si>
    <t>2080506</t>
  </si>
  <si>
    <t>机关事业单位职业年金缴费支出</t>
  </si>
  <si>
    <t>2080599</t>
  </si>
  <si>
    <t>其他行政事业单位养老支出</t>
  </si>
  <si>
    <t>20899</t>
  </si>
  <si>
    <t>其他社会保障和就业支出</t>
  </si>
  <si>
    <t>2089901</t>
  </si>
  <si>
    <t>210</t>
  </si>
  <si>
    <t>21011</t>
  </si>
  <si>
    <t>行政事业单位医疗</t>
  </si>
  <si>
    <t>2101102</t>
  </si>
  <si>
    <t>事业单位医疗</t>
  </si>
  <si>
    <t>213</t>
  </si>
  <si>
    <t>21301</t>
  </si>
  <si>
    <t>农业农村</t>
  </si>
  <si>
    <t>2130104</t>
  </si>
  <si>
    <t>事业运行</t>
  </si>
  <si>
    <t>2130122</t>
  </si>
  <si>
    <t>农业生产发展</t>
  </si>
  <si>
    <t>2130135</t>
  </si>
  <si>
    <t>农业资源保护修复与利用</t>
  </si>
  <si>
    <t>2130153</t>
  </si>
  <si>
    <t>农田建设</t>
  </si>
  <si>
    <t>221</t>
  </si>
  <si>
    <t>22102</t>
  </si>
  <si>
    <t>住房改革支出</t>
  </si>
  <si>
    <t>2210201</t>
  </si>
  <si>
    <t>住房公积金</t>
  </si>
  <si>
    <t>备注：本表反映2022年当年一般公共预算财政拨款支出情况。</t>
  </si>
  <si>
    <t>附件3-3</t>
  </si>
  <si>
    <t>重庆市梁平区农业技术服务中心一般公共预算财政拨款基本支出预算表</t>
  </si>
  <si>
    <t>经济分类科目</t>
  </si>
  <si>
    <t>2022年基本支出</t>
  </si>
  <si>
    <t>人员经费</t>
  </si>
  <si>
    <t>公用经费</t>
  </si>
  <si>
    <t xml:space="preserve"> 合计</t>
  </si>
  <si>
    <t>301</t>
  </si>
  <si>
    <t>工资福利支出</t>
  </si>
  <si>
    <t xml:space="preserve">  30101</t>
  </si>
  <si>
    <t xml:space="preserve">  基本工资</t>
  </si>
  <si>
    <t xml:space="preserve">  30102</t>
  </si>
  <si>
    <t xml:space="preserve">  津贴补贴</t>
  </si>
  <si>
    <t xml:space="preserve">  30107</t>
  </si>
  <si>
    <t xml:space="preserve">  绩效工资</t>
  </si>
  <si>
    <t xml:space="preserve">  30108</t>
  </si>
  <si>
    <t xml:space="preserve">  机关事业单位基本养老保险缴费</t>
  </si>
  <si>
    <t xml:space="preserve">  30109</t>
  </si>
  <si>
    <t xml:space="preserve">  职业年金缴费</t>
  </si>
  <si>
    <t xml:space="preserve">  30110</t>
  </si>
  <si>
    <t xml:space="preserve">  职工基本医疗保险缴费</t>
  </si>
  <si>
    <t xml:space="preserve">  30112</t>
  </si>
  <si>
    <t xml:space="preserve">  其他社会保障缴费</t>
  </si>
  <si>
    <t xml:space="preserve">  30113</t>
  </si>
  <si>
    <t xml:space="preserve">  住房公积金</t>
  </si>
  <si>
    <t xml:space="preserve">  30114</t>
  </si>
  <si>
    <t xml:space="preserve">  医疗费</t>
  </si>
  <si>
    <t>302</t>
  </si>
  <si>
    <t>商品和服务支出</t>
  </si>
  <si>
    <t xml:space="preserve">  30201</t>
  </si>
  <si>
    <t xml:space="preserve">  办公费</t>
  </si>
  <si>
    <t xml:space="preserve">  30202</t>
  </si>
  <si>
    <t xml:space="preserve">  印刷费</t>
  </si>
  <si>
    <t xml:space="preserve">  30207</t>
  </si>
  <si>
    <t xml:space="preserve">  邮电费</t>
  </si>
  <si>
    <t xml:space="preserve">  30209</t>
  </si>
  <si>
    <t xml:space="preserve">  物业管理费</t>
  </si>
  <si>
    <t xml:space="preserve">  30211</t>
  </si>
  <si>
    <t xml:space="preserve">  国内差旅费</t>
  </si>
  <si>
    <t xml:space="preserve">  30213</t>
  </si>
  <si>
    <t xml:space="preserve">  维修(护)费</t>
  </si>
  <si>
    <t xml:space="preserve">  30216</t>
  </si>
  <si>
    <t xml:space="preserve">  培训费</t>
  </si>
  <si>
    <t xml:space="preserve">  30217</t>
  </si>
  <si>
    <t xml:space="preserve">  公务接待费</t>
  </si>
  <si>
    <t xml:space="preserve">  30226</t>
  </si>
  <si>
    <t xml:space="preserve">  劳务费</t>
  </si>
  <si>
    <t xml:space="preserve">  30228</t>
  </si>
  <si>
    <t xml:space="preserve">  工会经费</t>
  </si>
  <si>
    <t xml:space="preserve">  30229</t>
  </si>
  <si>
    <t xml:space="preserve">  福利费</t>
  </si>
  <si>
    <t xml:space="preserve">  30231</t>
  </si>
  <si>
    <t xml:space="preserve">  公务用车运行维护费</t>
  </si>
  <si>
    <t xml:space="preserve">  30299</t>
  </si>
  <si>
    <t xml:space="preserve">  其他商品和服务支出</t>
  </si>
  <si>
    <t>303</t>
  </si>
  <si>
    <t>对个人和家庭的补助</t>
  </si>
  <si>
    <t xml:space="preserve">  30307</t>
  </si>
  <si>
    <t xml:space="preserve">  30399</t>
  </si>
  <si>
    <t xml:space="preserve">  其他对个人和家庭的补助支出</t>
  </si>
  <si>
    <t>附件3-4</t>
  </si>
  <si>
    <t>重庆市梁平区农业技术服务中心一般公共预算“三公”经费支出表</t>
  </si>
  <si>
    <t>因公出国（境）费</t>
  </si>
  <si>
    <t>公务用车购置及运行费</t>
  </si>
  <si>
    <t>公务接待费</t>
  </si>
  <si>
    <t>公务用车购置费</t>
  </si>
  <si>
    <t>公务用车运行费</t>
  </si>
  <si>
    <t>附件3-5</t>
  </si>
  <si>
    <t>重庆市梁平区农业技术服务中心政府性基金预算支出表</t>
  </si>
  <si>
    <t>本年政府性基金预算财政拨款支出</t>
  </si>
  <si>
    <t>（备注：本单位无政府性基金收支，故此表无数据。）</t>
  </si>
  <si>
    <t>附件3-6</t>
  </si>
  <si>
    <t>社会保障和就业</t>
  </si>
  <si>
    <t>政府性基金预算拨款收入</t>
  </si>
  <si>
    <t>卫生健康</t>
  </si>
  <si>
    <t>国有资本经营预算拨款收入</t>
  </si>
  <si>
    <t>农林水事务</t>
  </si>
  <si>
    <t>事业收入预算</t>
  </si>
  <si>
    <t>住房保障</t>
  </si>
  <si>
    <t>事业单位经营收入预算</t>
  </si>
  <si>
    <t>其他收入预算</t>
  </si>
  <si>
    <t>本年收入合计</t>
  </si>
  <si>
    <t>本年支出合计</t>
  </si>
  <si>
    <t>用事业基金弥补收支差额</t>
  </si>
  <si>
    <t>结转下年</t>
  </si>
  <si>
    <t>上年结转</t>
  </si>
  <si>
    <t>收入总计</t>
  </si>
  <si>
    <t>支出总计</t>
  </si>
  <si>
    <t>附件3-7</t>
  </si>
  <si>
    <t>科目</t>
  </si>
  <si>
    <t>一般公共预算拨款收入</t>
  </si>
  <si>
    <t>事业收入</t>
  </si>
  <si>
    <t>非教育收费收入预算</t>
  </si>
  <si>
    <t>教育收费预算收入</t>
  </si>
  <si>
    <t>其他行政事业养老支出</t>
  </si>
  <si>
    <t>附件3-8</t>
  </si>
  <si>
    <t>上缴上级支出</t>
  </si>
  <si>
    <t>事业单位经营支出</t>
  </si>
  <si>
    <t>对下级单位补助支出</t>
  </si>
  <si>
    <t>附件3-9</t>
  </si>
  <si>
    <t>重庆市梁平区农业技术服务中心政府采购预算明细表</t>
  </si>
  <si>
    <t>备注</t>
  </si>
  <si>
    <t>教育收费收入预算</t>
  </si>
  <si>
    <t>货物类</t>
  </si>
  <si>
    <t>服务类</t>
  </si>
  <si>
    <t>工程类</t>
  </si>
  <si>
    <t>转移支付新盛镇政府实施450万元</t>
  </si>
  <si>
    <t>附件3-11</t>
  </si>
  <si>
    <t>2022年项目绩效目标表</t>
  </si>
  <si>
    <t>专项项目名称</t>
  </si>
  <si>
    <t>成渝现代高效特色农业带合作示范园区建设项目</t>
  </si>
  <si>
    <t>业务主管部门</t>
  </si>
  <si>
    <t>重庆市梁平区农业农村委员会</t>
  </si>
  <si>
    <t>当年预算</t>
  </si>
  <si>
    <t>区级支出</t>
  </si>
  <si>
    <t>补助乡镇</t>
  </si>
  <si>
    <t>项目概况</t>
  </si>
  <si>
    <t xml:space="preserve">   随着国家成渝双城经济圈战略的实施，强化成渝农业合作，在川渝比邻的梁平开江两区县共同打造成渝合作现代高效特色农业示范带是重要的载体。成渝现代高效特色农业带新盛产业园是重庆及梁平响应国家成渝双城经济圈战略的具体行动。
  新盛产业园位于梁平区新盛镇。新盛镇位于梁平区北部，距离城区38公里，北接四川开江县新街乡、任市镇，南邻龙门镇，东连文化镇，西靠四川达州市黄庭乡，全镇幅员面积68平方公里。新盛镇地处平坝浅丘地区，平均海拔416米，水田面积3.04万亩，旱地面积0.80万亩。地势平坦开阔，适宜发展水稻、油菜产业。
  新盛产业园创建范围为新盛镇新盛村、联盟村、永兴村、万炉村等4个行政村，总面积4.27万亩，其中核心区为2.82万亩，拓展区为1.45万亩；辐射范围为新盛镇全境。核心区涉及新盛、联盟、永兴三个村，人口10142人，耕地面积11627亩。</t>
  </si>
  <si>
    <t>立项依据</t>
  </si>
  <si>
    <t>重庆市农业农村委员会办公室《关于做好2021年度成渝现代高效特色农业带合作示范园区试点项目建设的通知》（渝农办发〔2021〕104号）</t>
  </si>
  <si>
    <t>当年绩效目标</t>
  </si>
  <si>
    <t xml:space="preserve">通过项目实施，引进业主、粮油种植大户，推动稻—油（菜）轮作5000亩、稻+综合利用1000亩，利用绿色高质高效技术集成和轻简化技术集成等，实现园区粮油作物高产、优质、高效，提供更加优质的粮油农副产品。园区农业综合机械化率80%。
</t>
  </si>
  <si>
    <t>绩效指标</t>
  </si>
  <si>
    <t>指标名称</t>
  </si>
  <si>
    <t>指标权重</t>
  </si>
  <si>
    <t>计量单位</t>
  </si>
  <si>
    <t>指标性质</t>
  </si>
  <si>
    <t>指标值</t>
  </si>
  <si>
    <t>粮油商品化率</t>
  </si>
  <si>
    <t>15</t>
  </si>
  <si>
    <t>%</t>
  </si>
  <si>
    <t>正向指标</t>
  </si>
  <si>
    <t>85</t>
  </si>
  <si>
    <t>稻-油轮作、稻+综合利用面积</t>
  </si>
  <si>
    <t>30</t>
  </si>
  <si>
    <t>亩</t>
  </si>
  <si>
    <t>6000</t>
  </si>
  <si>
    <t>亩粮油生产能力提升</t>
  </si>
  <si>
    <t>公斤</t>
  </si>
  <si>
    <t>40</t>
  </si>
  <si>
    <t>绿色标准化生产率</t>
  </si>
  <si>
    <t>80</t>
  </si>
  <si>
    <t>示范带动绿色生产面积</t>
  </si>
  <si>
    <t>万亩</t>
  </si>
  <si>
    <t>10</t>
  </si>
  <si>
    <t>重庆市梁平区农业技术服务中心收支总表</t>
    <phoneticPr fontId="24" type="noConversion"/>
  </si>
  <si>
    <t>重庆市梁平区农业技术服务中心收入总表</t>
    <phoneticPr fontId="24" type="noConversion"/>
  </si>
  <si>
    <t>重庆市梁平区农业技术服务中心支出总表</t>
    <phoneticPr fontId="24" type="noConversion"/>
  </si>
  <si>
    <t>政府性基金预算拨款收入</t>
    <phoneticPr fontId="24" type="noConversion"/>
  </si>
  <si>
    <t>一般公共预算拨款收入</t>
    <phoneticPr fontId="24" type="noConversion"/>
  </si>
</sst>
</file>

<file path=xl/styles.xml><?xml version="1.0" encoding="utf-8"?>
<styleSheet xmlns="http://schemas.openxmlformats.org/spreadsheetml/2006/main">
  <numFmts count="2">
    <numFmt numFmtId="176" formatCode="0.00_ "/>
    <numFmt numFmtId="177" formatCode=";;"/>
  </numFmts>
  <fonts count="25">
    <font>
      <sz val="11"/>
      <color theme="1"/>
      <name val="宋体"/>
      <charset val="134"/>
      <scheme val="minor"/>
    </font>
    <font>
      <b/>
      <sz val="11"/>
      <color theme="1"/>
      <name val="宋体"/>
      <charset val="134"/>
      <scheme val="minor"/>
    </font>
    <font>
      <b/>
      <sz val="18"/>
      <name val="宋体"/>
      <charset val="134"/>
    </font>
    <font>
      <sz val="10"/>
      <name val="宋体"/>
      <charset val="134"/>
    </font>
    <font>
      <sz val="10"/>
      <color indexed="8"/>
      <name val="宋体"/>
      <charset val="134"/>
    </font>
    <font>
      <sz val="9"/>
      <color theme="1"/>
      <name val="宋体"/>
      <charset val="134"/>
      <scheme val="minor"/>
    </font>
    <font>
      <b/>
      <sz val="10"/>
      <name val="宋体"/>
      <charset val="134"/>
    </font>
    <font>
      <sz val="9"/>
      <color indexed="8"/>
      <name val="SimSun"/>
      <charset val="134"/>
    </font>
    <font>
      <b/>
      <sz val="18"/>
      <color indexed="8"/>
      <name val="华文细黑"/>
      <charset val="134"/>
    </font>
    <font>
      <b/>
      <sz val="12"/>
      <color indexed="8"/>
      <name val="宋体"/>
      <family val="3"/>
      <charset val="134"/>
    </font>
    <font>
      <b/>
      <sz val="12"/>
      <name val="宋体"/>
      <family val="3"/>
      <charset val="134"/>
    </font>
    <font>
      <sz val="12"/>
      <name val="宋体"/>
      <family val="3"/>
      <charset val="134"/>
    </font>
    <font>
      <sz val="9"/>
      <name val="宋体"/>
      <family val="3"/>
      <charset val="134"/>
    </font>
    <font>
      <b/>
      <sz val="22"/>
      <name val="华文细黑"/>
      <charset val="134"/>
    </font>
    <font>
      <b/>
      <sz val="14"/>
      <name val="楷体_GB2312"/>
      <family val="3"/>
      <charset val="134"/>
    </font>
    <font>
      <sz val="6"/>
      <name val="楷体_GB2312"/>
      <family val="3"/>
      <charset val="134"/>
    </font>
    <font>
      <b/>
      <sz val="14"/>
      <name val="宋体"/>
      <family val="3"/>
      <charset val="134"/>
    </font>
    <font>
      <sz val="12"/>
      <color theme="1"/>
      <name val="宋体"/>
      <family val="3"/>
      <charset val="134"/>
    </font>
    <font>
      <sz val="12"/>
      <color rgb="FFFF0000"/>
      <name val="宋体"/>
      <family val="3"/>
      <charset val="134"/>
    </font>
    <font>
      <b/>
      <sz val="12"/>
      <name val="楷体_GB2312"/>
      <family val="3"/>
      <charset val="134"/>
    </font>
    <font>
      <sz val="11"/>
      <name val="宋体"/>
      <family val="3"/>
      <charset val="134"/>
    </font>
    <font>
      <b/>
      <sz val="16"/>
      <name val="华文细黑"/>
      <family val="3"/>
      <charset val="134"/>
    </font>
    <font>
      <b/>
      <sz val="18"/>
      <name val="华文细黑"/>
      <family val="3"/>
      <charset val="134"/>
    </font>
    <font>
      <sz val="10"/>
      <name val="Arial"/>
      <family val="2"/>
    </font>
    <font>
      <sz val="9"/>
      <name val="宋体"/>
      <family val="3"/>
      <charset val="134"/>
      <scheme val="minor"/>
    </font>
  </fonts>
  <fills count="2">
    <fill>
      <patternFill patternType="none"/>
    </fill>
    <fill>
      <patternFill patternType="gray125"/>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top/>
      <bottom style="thin">
        <color auto="1"/>
      </bottom>
      <diagonal/>
    </border>
    <border>
      <left style="thin">
        <color auto="1"/>
      </left>
      <right/>
      <top/>
      <bottom style="thin">
        <color auto="1"/>
      </bottom>
      <diagonal/>
    </border>
    <border>
      <left/>
      <right/>
      <top style="thin">
        <color auto="1"/>
      </top>
      <bottom style="thin">
        <color auto="1"/>
      </bottom>
      <diagonal/>
    </border>
    <border>
      <left/>
      <right/>
      <top style="thin">
        <color auto="1"/>
      </top>
      <bottom/>
      <diagonal/>
    </border>
  </borders>
  <cellStyleXfs count="4">
    <xf numFmtId="0" fontId="0" fillId="0" borderId="0">
      <alignment vertical="center"/>
    </xf>
    <xf numFmtId="0" fontId="12" fillId="0" borderId="0"/>
    <xf numFmtId="0" fontId="12" fillId="0" borderId="0"/>
    <xf numFmtId="0" fontId="23" fillId="0" borderId="0"/>
  </cellStyleXfs>
  <cellXfs count="163">
    <xf numFmtId="0" fontId="0" fillId="0" borderId="0" xfId="0">
      <alignment vertical="center"/>
    </xf>
    <xf numFmtId="0" fontId="1" fillId="0" borderId="0" xfId="0" applyFont="1" applyFill="1" applyAlignment="1">
      <alignment vertical="center"/>
    </xf>
    <xf numFmtId="0" fontId="0" fillId="0" borderId="0" xfId="0" applyFill="1" applyAlignment="1">
      <alignment vertical="center"/>
    </xf>
    <xf numFmtId="0" fontId="2" fillId="0" borderId="0" xfId="3" applyNumberFormat="1" applyFont="1" applyFill="1" applyAlignment="1">
      <alignment horizontal="center" vertical="center" wrapText="1"/>
    </xf>
    <xf numFmtId="0" fontId="3" fillId="0" borderId="0" xfId="3" applyNumberFormat="1" applyFont="1" applyFill="1" applyBorder="1" applyAlignment="1" applyProtection="1">
      <alignment horizontal="left" vertical="center" wrapText="1"/>
    </xf>
    <xf numFmtId="0" fontId="3" fillId="0" borderId="0" xfId="3" applyNumberFormat="1" applyFont="1" applyFill="1" applyBorder="1" applyAlignment="1" applyProtection="1">
      <alignment horizontal="center" vertical="center" wrapText="1"/>
    </xf>
    <xf numFmtId="0" fontId="3" fillId="0" borderId="1" xfId="3" applyNumberFormat="1" applyFont="1" applyFill="1" applyBorder="1" applyAlignment="1">
      <alignment horizontal="center" vertical="center" wrapText="1"/>
    </xf>
    <xf numFmtId="0" fontId="3" fillId="0" borderId="1" xfId="3" applyNumberFormat="1" applyFont="1" applyFill="1" applyBorder="1" applyAlignment="1" applyProtection="1">
      <alignment horizontal="center" vertical="center" wrapText="1"/>
    </xf>
    <xf numFmtId="0" fontId="5" fillId="0" borderId="1" xfId="0" applyFont="1" applyFill="1" applyBorder="1" applyAlignment="1">
      <alignment horizontal="center" vertical="center"/>
    </xf>
    <xf numFmtId="0" fontId="5" fillId="0" borderId="1" xfId="0" applyFont="1" applyFill="1" applyBorder="1" applyAlignment="1">
      <alignment vertical="center"/>
    </xf>
    <xf numFmtId="0" fontId="3" fillId="0" borderId="1" xfId="3" applyNumberFormat="1" applyFont="1" applyFill="1" applyBorder="1" applyAlignment="1" applyProtection="1">
      <alignment vertical="center" wrapText="1"/>
    </xf>
    <xf numFmtId="0" fontId="3" fillId="0" borderId="1" xfId="0" applyFont="1" applyFill="1" applyBorder="1" applyAlignment="1">
      <alignment horizontal="center" vertical="center" wrapText="1"/>
    </xf>
    <xf numFmtId="0" fontId="6" fillId="0" borderId="0" xfId="1" applyNumberFormat="1" applyFont="1" applyFill="1" applyAlignment="1" applyProtection="1">
      <alignment vertical="center" wrapText="1"/>
    </xf>
    <xf numFmtId="0" fontId="7" fillId="0" borderId="0" xfId="0" applyFont="1" applyFill="1" applyBorder="1" applyAlignment="1">
      <alignment horizontal="left" vertical="center" wrapText="1"/>
    </xf>
    <xf numFmtId="0" fontId="0" fillId="0" borderId="0" xfId="0" applyFill="1" applyAlignment="1"/>
    <xf numFmtId="0" fontId="10" fillId="0" borderId="1" xfId="2" applyNumberFormat="1" applyFont="1" applyFill="1" applyBorder="1" applyAlignment="1" applyProtection="1">
      <alignment horizontal="center" vertical="center" wrapText="1"/>
    </xf>
    <xf numFmtId="0" fontId="11" fillId="0" borderId="1" xfId="1" applyFont="1" applyFill="1" applyBorder="1" applyAlignment="1">
      <alignment horizontal="left" vertical="center"/>
    </xf>
    <xf numFmtId="176" fontId="0" fillId="0" borderId="1" xfId="0" applyNumberFormat="1" applyFill="1" applyBorder="1" applyAlignment="1"/>
    <xf numFmtId="0" fontId="0" fillId="0" borderId="1" xfId="0" applyFill="1" applyBorder="1" applyAlignment="1"/>
    <xf numFmtId="0" fontId="11" fillId="0" borderId="1" xfId="1" applyFont="1" applyFill="1" applyBorder="1" applyAlignment="1">
      <alignment horizontal="left" vertical="center" indent="2"/>
    </xf>
    <xf numFmtId="0" fontId="0" fillId="0" borderId="1" xfId="0" applyBorder="1">
      <alignment vertical="center"/>
    </xf>
    <xf numFmtId="0" fontId="6" fillId="0" borderId="0" xfId="2" applyNumberFormat="1" applyFont="1" applyFill="1" applyAlignment="1" applyProtection="1">
      <alignment horizontal="left" vertical="center"/>
    </xf>
    <xf numFmtId="0" fontId="12" fillId="0" borderId="0" xfId="2" applyFill="1"/>
    <xf numFmtId="0" fontId="12" fillId="0" borderId="0" xfId="2"/>
    <xf numFmtId="0" fontId="14" fillId="0" borderId="0" xfId="2" applyFont="1" applyFill="1" applyAlignment="1">
      <alignment horizontal="centerContinuous"/>
    </xf>
    <xf numFmtId="0" fontId="12" fillId="0" borderId="0" xfId="2" applyFill="1" applyAlignment="1">
      <alignment horizontal="centerContinuous"/>
    </xf>
    <xf numFmtId="0" fontId="12" fillId="0" borderId="0" xfId="2" applyAlignment="1">
      <alignment horizontal="centerContinuous"/>
    </xf>
    <xf numFmtId="0" fontId="14" fillId="0" borderId="0" xfId="2" applyNumberFormat="1" applyFont="1" applyFill="1" applyAlignment="1" applyProtection="1">
      <alignment horizontal="centerContinuous"/>
    </xf>
    <xf numFmtId="0" fontId="11" fillId="0" borderId="0" xfId="2" applyFont="1"/>
    <xf numFmtId="0" fontId="11" fillId="0" borderId="0" xfId="2" applyFont="1" applyFill="1"/>
    <xf numFmtId="0" fontId="11" fillId="0" borderId="0" xfId="2" applyFont="1" applyAlignment="1">
      <alignment horizontal="right"/>
    </xf>
    <xf numFmtId="0" fontId="10" fillId="0" borderId="2" xfId="2" applyNumberFormat="1" applyFont="1" applyFill="1" applyBorder="1" applyAlignment="1" applyProtection="1">
      <alignment horizontal="center" vertical="center" wrapText="1"/>
    </xf>
    <xf numFmtId="4" fontId="11" fillId="0" borderId="1" xfId="2" applyNumberFormat="1" applyFont="1" applyFill="1" applyBorder="1" applyAlignment="1" applyProtection="1">
      <alignment horizontal="right" vertical="center" wrapText="1"/>
    </xf>
    <xf numFmtId="49" fontId="11" fillId="0" borderId="1" xfId="2" applyNumberFormat="1" applyFont="1" applyFill="1" applyBorder="1" applyAlignment="1" applyProtection="1">
      <alignment horizontal="right" vertical="center"/>
    </xf>
    <xf numFmtId="49" fontId="11" fillId="0" borderId="1" xfId="2" applyNumberFormat="1" applyFont="1" applyFill="1" applyBorder="1" applyAlignment="1" applyProtection="1">
      <alignment horizontal="left" vertical="center"/>
    </xf>
    <xf numFmtId="0" fontId="11" fillId="0" borderId="1" xfId="2" applyFont="1" applyFill="1" applyBorder="1"/>
    <xf numFmtId="0" fontId="12" fillId="0" borderId="1" xfId="2" applyFill="1" applyBorder="1"/>
    <xf numFmtId="176" fontId="11" fillId="0" borderId="1" xfId="2" applyNumberFormat="1" applyFont="1" applyFill="1" applyBorder="1"/>
    <xf numFmtId="49" fontId="11" fillId="0" borderId="2" xfId="2" applyNumberFormat="1" applyFont="1" applyFill="1" applyBorder="1" applyAlignment="1" applyProtection="1">
      <alignment horizontal="right" vertical="center"/>
    </xf>
    <xf numFmtId="49" fontId="11" fillId="0" borderId="2" xfId="2" applyNumberFormat="1" applyFont="1" applyFill="1" applyBorder="1" applyAlignment="1" applyProtection="1">
      <alignment horizontal="left" vertical="center"/>
    </xf>
    <xf numFmtId="0" fontId="12" fillId="0" borderId="1" xfId="2" applyBorder="1"/>
    <xf numFmtId="0" fontId="11" fillId="0" borderId="2" xfId="2" applyFont="1" applyFill="1" applyBorder="1"/>
    <xf numFmtId="176" fontId="11" fillId="0" borderId="2" xfId="2" applyNumberFormat="1" applyFont="1" applyFill="1" applyBorder="1"/>
    <xf numFmtId="0" fontId="12" fillId="0" borderId="2" xfId="2" applyFill="1" applyBorder="1"/>
    <xf numFmtId="0" fontId="12" fillId="0" borderId="2" xfId="2" applyBorder="1"/>
    <xf numFmtId="0" fontId="11" fillId="0" borderId="1" xfId="2" applyFont="1" applyBorder="1"/>
    <xf numFmtId="176" fontId="11" fillId="0" borderId="1" xfId="2" applyNumberFormat="1" applyFont="1" applyBorder="1"/>
    <xf numFmtId="0" fontId="10" fillId="0" borderId="0" xfId="2" applyNumberFormat="1" applyFont="1" applyFill="1" applyAlignment="1" applyProtection="1">
      <alignment horizontal="centerContinuous"/>
    </xf>
    <xf numFmtId="0" fontId="10" fillId="0" borderId="1" xfId="2" applyNumberFormat="1" applyFont="1" applyFill="1" applyBorder="1" applyAlignment="1" applyProtection="1">
      <alignment horizontal="center" vertical="center"/>
    </xf>
    <xf numFmtId="0" fontId="10" fillId="0" borderId="6" xfId="2" applyFont="1" applyBorder="1" applyAlignment="1">
      <alignment horizontal="center" vertical="center" wrapText="1"/>
    </xf>
    <xf numFmtId="0" fontId="10" fillId="0" borderId="6" xfId="2" applyFont="1" applyFill="1" applyBorder="1" applyAlignment="1">
      <alignment horizontal="center" vertical="center" wrapText="1"/>
    </xf>
    <xf numFmtId="4" fontId="11" fillId="0" borderId="5" xfId="2" applyNumberFormat="1" applyFont="1" applyFill="1" applyBorder="1" applyAlignment="1" applyProtection="1">
      <alignment horizontal="right" vertical="center" wrapText="1"/>
    </xf>
    <xf numFmtId="4" fontId="11" fillId="0" borderId="1" xfId="2" applyNumberFormat="1" applyFont="1" applyFill="1" applyBorder="1" applyAlignment="1" applyProtection="1">
      <alignment horizontal="right" vertical="center"/>
    </xf>
    <xf numFmtId="0" fontId="11" fillId="0" borderId="1" xfId="2" applyFont="1" applyFill="1" applyBorder="1" applyAlignment="1">
      <alignment vertical="center"/>
    </xf>
    <xf numFmtId="0" fontId="12" fillId="0" borderId="1" xfId="2" applyFill="1" applyBorder="1" applyAlignment="1">
      <alignment vertical="center"/>
    </xf>
    <xf numFmtId="0" fontId="11" fillId="0" borderId="2" xfId="2" applyFont="1" applyFill="1" applyBorder="1" applyAlignment="1">
      <alignment vertical="center"/>
    </xf>
    <xf numFmtId="0" fontId="12" fillId="0" borderId="2" xfId="2" applyFill="1" applyBorder="1" applyAlignment="1">
      <alignment vertical="center"/>
    </xf>
    <xf numFmtId="0" fontId="15" fillId="0" borderId="0" xfId="2" applyFont="1" applyFill="1" applyAlignment="1">
      <alignment horizontal="right"/>
    </xf>
    <xf numFmtId="0" fontId="11" fillId="0" borderId="7" xfId="2" applyNumberFormat="1" applyFont="1" applyFill="1" applyBorder="1" applyAlignment="1" applyProtection="1">
      <alignment horizontal="right"/>
    </xf>
    <xf numFmtId="0" fontId="3" fillId="0" borderId="0" xfId="2" applyFont="1" applyFill="1" applyAlignment="1">
      <alignment horizontal="right" vertical="center"/>
    </xf>
    <xf numFmtId="0" fontId="3" fillId="0" borderId="0" xfId="2" applyFont="1" applyFill="1" applyAlignment="1">
      <alignment vertical="center"/>
    </xf>
    <xf numFmtId="0" fontId="15" fillId="0" borderId="0" xfId="2" applyFont="1" applyAlignment="1">
      <alignment horizontal="right"/>
    </xf>
    <xf numFmtId="0" fontId="16" fillId="0" borderId="0" xfId="2" applyFont="1" applyFill="1" applyAlignment="1">
      <alignment horizontal="centerContinuous" vertical="center"/>
    </xf>
    <xf numFmtId="0" fontId="3" fillId="0" borderId="0" xfId="2" applyFont="1" applyFill="1" applyAlignment="1">
      <alignment horizontal="centerContinuous" vertical="center"/>
    </xf>
    <xf numFmtId="0" fontId="11" fillId="0" borderId="0" xfId="2" applyFont="1" applyFill="1" applyAlignment="1">
      <alignment horizontal="center" vertical="center"/>
    </xf>
    <xf numFmtId="0" fontId="11" fillId="0" borderId="0" xfId="2" applyFont="1" applyFill="1" applyAlignment="1">
      <alignment vertical="center"/>
    </xf>
    <xf numFmtId="0" fontId="10" fillId="0" borderId="3" xfId="2" applyNumberFormat="1" applyFont="1" applyFill="1" applyBorder="1" applyAlignment="1" applyProtection="1">
      <alignment horizontal="center" vertical="center"/>
    </xf>
    <xf numFmtId="0" fontId="10" fillId="0" borderId="3" xfId="2" applyNumberFormat="1" applyFont="1" applyFill="1" applyBorder="1" applyAlignment="1" applyProtection="1">
      <alignment horizontal="centerContinuous" vertical="center" wrapText="1"/>
    </xf>
    <xf numFmtId="0" fontId="11" fillId="0" borderId="8" xfId="2" applyFont="1" applyFill="1" applyBorder="1" applyAlignment="1">
      <alignment vertical="center"/>
    </xf>
    <xf numFmtId="0" fontId="17" fillId="0" borderId="5" xfId="2" applyFont="1" applyFill="1" applyBorder="1" applyAlignment="1">
      <alignment vertical="center" wrapText="1"/>
    </xf>
    <xf numFmtId="4" fontId="11" fillId="0" borderId="5" xfId="2" applyNumberFormat="1" applyFont="1" applyBorder="1" applyAlignment="1">
      <alignment vertical="center" wrapText="1"/>
    </xf>
    <xf numFmtId="0" fontId="11" fillId="0" borderId="4" xfId="2" applyFont="1" applyBorder="1" applyAlignment="1">
      <alignment vertical="center"/>
    </xf>
    <xf numFmtId="0" fontId="11" fillId="0" borderId="4" xfId="2" applyFont="1" applyBorder="1" applyAlignment="1">
      <alignment horizontal="left" vertical="center"/>
    </xf>
    <xf numFmtId="0" fontId="17" fillId="0" borderId="5" xfId="2" applyFont="1" applyBorder="1" applyAlignment="1">
      <alignment vertical="center" wrapText="1"/>
    </xf>
    <xf numFmtId="0" fontId="11" fillId="0" borderId="4" xfId="2" applyFont="1" applyFill="1" applyBorder="1" applyAlignment="1">
      <alignment vertical="center"/>
    </xf>
    <xf numFmtId="4" fontId="11" fillId="0" borderId="2" xfId="2" applyNumberFormat="1" applyFont="1" applyFill="1" applyBorder="1" applyAlignment="1" applyProtection="1">
      <alignment horizontal="right" vertical="center" wrapText="1"/>
    </xf>
    <xf numFmtId="0" fontId="18" fillId="0" borderId="1" xfId="2" applyFont="1" applyBorder="1" applyAlignment="1">
      <alignment vertical="center" wrapText="1"/>
    </xf>
    <xf numFmtId="4" fontId="11" fillId="0" borderId="1" xfId="2" applyNumberFormat="1" applyFont="1" applyBorder="1" applyAlignment="1">
      <alignment vertical="center" wrapText="1"/>
    </xf>
    <xf numFmtId="0" fontId="11" fillId="0" borderId="1" xfId="2" applyNumberFormat="1" applyFont="1" applyFill="1" applyBorder="1" applyAlignment="1" applyProtection="1">
      <alignment horizontal="center" vertical="center"/>
    </xf>
    <xf numFmtId="4" fontId="11" fillId="0" borderId="2" xfId="2" applyNumberFormat="1" applyFont="1" applyFill="1" applyBorder="1" applyAlignment="1">
      <alignment horizontal="right" vertical="center" wrapText="1"/>
    </xf>
    <xf numFmtId="0" fontId="11" fillId="0" borderId="1" xfId="2" applyNumberFormat="1" applyFont="1" applyFill="1" applyBorder="1" applyAlignment="1" applyProtection="1">
      <alignment horizontal="center" vertical="center" wrapText="1"/>
    </xf>
    <xf numFmtId="4" fontId="11" fillId="0" borderId="1" xfId="2" applyNumberFormat="1" applyFont="1" applyFill="1" applyBorder="1" applyAlignment="1">
      <alignment vertical="center" wrapText="1"/>
    </xf>
    <xf numFmtId="0" fontId="11" fillId="0" borderId="5" xfId="2" applyFont="1" applyFill="1" applyBorder="1" applyAlignment="1">
      <alignment vertical="center" wrapText="1"/>
    </xf>
    <xf numFmtId="0" fontId="11" fillId="0" borderId="1" xfId="2" applyFont="1" applyFill="1" applyBorder="1" applyAlignment="1">
      <alignment horizontal="center" vertical="center"/>
    </xf>
    <xf numFmtId="4" fontId="11" fillId="0" borderId="3" xfId="2" applyNumberFormat="1" applyFont="1" applyFill="1" applyBorder="1" applyAlignment="1">
      <alignment horizontal="right" vertical="center" wrapText="1"/>
    </xf>
    <xf numFmtId="0" fontId="11" fillId="0" borderId="1" xfId="2" applyFont="1" applyFill="1" applyBorder="1" applyAlignment="1">
      <alignment horizontal="center" vertical="center" wrapText="1"/>
    </xf>
    <xf numFmtId="0" fontId="19" fillId="0" borderId="0" xfId="2" applyFont="1" applyAlignment="1">
      <alignment horizontal="centerContinuous"/>
    </xf>
    <xf numFmtId="0" fontId="10" fillId="0" borderId="0" xfId="2" applyFont="1" applyFill="1" applyAlignment="1">
      <alignment horizontal="centerContinuous"/>
    </xf>
    <xf numFmtId="0" fontId="10" fillId="0" borderId="0" xfId="2" applyFont="1" applyAlignment="1">
      <alignment horizontal="centerContinuous"/>
    </xf>
    <xf numFmtId="0" fontId="10" fillId="0" borderId="0" xfId="2" applyFont="1" applyAlignment="1">
      <alignment horizontal="right"/>
    </xf>
    <xf numFmtId="0" fontId="10" fillId="0" borderId="6" xfId="2" applyNumberFormat="1" applyFont="1" applyFill="1" applyBorder="1" applyAlignment="1" applyProtection="1">
      <alignment horizontal="center" vertical="center"/>
    </xf>
    <xf numFmtId="177" fontId="11" fillId="0" borderId="1" xfId="2" applyNumberFormat="1" applyFont="1" applyFill="1" applyBorder="1" applyAlignment="1" applyProtection="1">
      <alignment horizontal="left" vertical="center"/>
    </xf>
    <xf numFmtId="0" fontId="20" fillId="0" borderId="0" xfId="2" applyFont="1" applyFill="1"/>
    <xf numFmtId="0" fontId="3" fillId="0" borderId="0" xfId="2" applyFont="1"/>
    <xf numFmtId="4" fontId="11" fillId="0" borderId="4" xfId="2" applyNumberFormat="1" applyFont="1" applyFill="1" applyBorder="1" applyAlignment="1" applyProtection="1">
      <alignment horizontal="right" vertical="center" wrapText="1"/>
    </xf>
    <xf numFmtId="4" fontId="11" fillId="0" borderId="9" xfId="2" applyNumberFormat="1" applyFont="1" applyFill="1" applyBorder="1" applyAlignment="1" applyProtection="1">
      <alignment horizontal="right" vertical="center" wrapText="1"/>
    </xf>
    <xf numFmtId="0" fontId="19" fillId="0" borderId="0" xfId="2" applyNumberFormat="1" applyFont="1" applyFill="1" applyAlignment="1" applyProtection="1">
      <alignment horizontal="centerContinuous"/>
    </xf>
    <xf numFmtId="0" fontId="11" fillId="0" borderId="0" xfId="2" applyFont="1" applyAlignment="1">
      <alignment horizontal="right" vertical="center"/>
    </xf>
    <xf numFmtId="49" fontId="11" fillId="0" borderId="1" xfId="2" applyNumberFormat="1" applyFont="1" applyFill="1" applyBorder="1" applyAlignment="1" applyProtection="1">
      <alignment vertical="center"/>
    </xf>
    <xf numFmtId="177" fontId="11" fillId="0" borderId="1" xfId="2" applyNumberFormat="1" applyFont="1" applyFill="1" applyBorder="1" applyAlignment="1" applyProtection="1">
      <alignment vertical="center"/>
    </xf>
    <xf numFmtId="4" fontId="11" fillId="0" borderId="1" xfId="2" applyNumberFormat="1" applyFont="1" applyFill="1" applyBorder="1" applyAlignment="1">
      <alignment horizontal="right" vertical="center" wrapText="1"/>
    </xf>
    <xf numFmtId="0" fontId="11" fillId="0" borderId="1" xfId="2" applyFont="1" applyBorder="1" applyAlignment="1">
      <alignment vertical="center"/>
    </xf>
    <xf numFmtId="49" fontId="19" fillId="0" borderId="0" xfId="2" applyNumberFormat="1" applyFont="1" applyFill="1" applyAlignment="1">
      <alignment horizontal="centerContinuous"/>
    </xf>
    <xf numFmtId="49" fontId="19" fillId="0" borderId="0" xfId="2" applyNumberFormat="1" applyFont="1" applyAlignment="1">
      <alignment horizontal="centerContinuous"/>
    </xf>
    <xf numFmtId="49" fontId="11" fillId="0" borderId="0" xfId="2" applyNumberFormat="1" applyFont="1" applyFill="1"/>
    <xf numFmtId="49" fontId="11" fillId="0" borderId="0" xfId="2" applyNumberFormat="1" applyFont="1"/>
    <xf numFmtId="0" fontId="11" fillId="0" borderId="0" xfId="2" applyNumberFormat="1" applyFont="1" applyFill="1" applyAlignment="1" applyProtection="1">
      <alignment horizontal="right"/>
    </xf>
    <xf numFmtId="49" fontId="10" fillId="0" borderId="3" xfId="2" applyNumberFormat="1" applyFont="1" applyFill="1" applyBorder="1" applyAlignment="1" applyProtection="1">
      <alignment horizontal="center" vertical="center"/>
    </xf>
    <xf numFmtId="49" fontId="10" fillId="0" borderId="1" xfId="2" applyNumberFormat="1" applyFont="1" applyFill="1" applyBorder="1" applyAlignment="1" applyProtection="1">
      <alignment vertical="center"/>
    </xf>
    <xf numFmtId="49" fontId="10" fillId="0" borderId="1" xfId="2" applyNumberFormat="1" applyFont="1" applyFill="1" applyBorder="1" applyAlignment="1" applyProtection="1">
      <alignment horizontal="center" vertical="center"/>
    </xf>
    <xf numFmtId="49" fontId="20" fillId="0" borderId="0" xfId="2" applyNumberFormat="1" applyFont="1" applyFill="1"/>
    <xf numFmtId="49" fontId="12" fillId="0" borderId="0" xfId="2" applyNumberFormat="1" applyFill="1"/>
    <xf numFmtId="0" fontId="3" fillId="0" borderId="0" xfId="1" applyFont="1" applyAlignment="1">
      <alignment wrapText="1"/>
    </xf>
    <xf numFmtId="0" fontId="3" fillId="0" borderId="0" xfId="1" applyFont="1" applyFill="1" applyAlignment="1">
      <alignment wrapText="1"/>
    </xf>
    <xf numFmtId="0" fontId="11" fillId="0" borderId="0" xfId="1" applyFont="1" applyFill="1" applyAlignment="1">
      <alignment wrapText="1"/>
    </xf>
    <xf numFmtId="0" fontId="11" fillId="0" borderId="0" xfId="1" applyFont="1" applyAlignment="1">
      <alignment wrapText="1"/>
    </xf>
    <xf numFmtId="0" fontId="11" fillId="0" borderId="0" xfId="1" applyNumberFormat="1" applyFont="1" applyFill="1" applyAlignment="1" applyProtection="1">
      <alignment horizontal="right"/>
    </xf>
    <xf numFmtId="0" fontId="10" fillId="0" borderId="3" xfId="1" applyNumberFormat="1" applyFont="1" applyFill="1" applyBorder="1" applyAlignment="1" applyProtection="1">
      <alignment horizontal="center" vertical="center" wrapText="1"/>
    </xf>
    <xf numFmtId="0" fontId="11" fillId="0" borderId="3" xfId="1" applyFont="1" applyBorder="1" applyAlignment="1">
      <alignment horizontal="center" vertical="center"/>
    </xf>
    <xf numFmtId="4" fontId="11" fillId="0" borderId="6" xfId="1" applyNumberFormat="1" applyFont="1" applyFill="1" applyBorder="1" applyAlignment="1">
      <alignment horizontal="right" vertical="center" wrapText="1"/>
    </xf>
    <xf numFmtId="4" fontId="11" fillId="0" borderId="3" xfId="1" applyNumberFormat="1" applyFont="1" applyFill="1" applyBorder="1" applyAlignment="1">
      <alignment horizontal="left" vertical="center"/>
    </xf>
    <xf numFmtId="4" fontId="11" fillId="0" borderId="3" xfId="1" applyNumberFormat="1" applyFont="1" applyFill="1" applyBorder="1" applyAlignment="1">
      <alignment horizontal="right" vertical="center"/>
    </xf>
    <xf numFmtId="0" fontId="11" fillId="0" borderId="4" xfId="1" applyFont="1" applyFill="1" applyBorder="1" applyAlignment="1">
      <alignment horizontal="left" vertical="center"/>
    </xf>
    <xf numFmtId="4" fontId="11" fillId="0" borderId="2" xfId="1" applyNumberFormat="1" applyFont="1" applyFill="1" applyBorder="1" applyAlignment="1" applyProtection="1">
      <alignment horizontal="right" vertical="center" wrapText="1"/>
    </xf>
    <xf numFmtId="4" fontId="17" fillId="0" borderId="5" xfId="1" applyNumberFormat="1" applyFont="1" applyFill="1" applyBorder="1" applyAlignment="1">
      <alignment horizontal="left" vertical="center" wrapText="1"/>
    </xf>
    <xf numFmtId="4" fontId="11" fillId="0" borderId="1" xfId="1" applyNumberFormat="1" applyFont="1" applyFill="1" applyBorder="1" applyAlignment="1">
      <alignment horizontal="right" vertical="center" wrapText="1"/>
    </xf>
    <xf numFmtId="4" fontId="11" fillId="0" borderId="1" xfId="1" applyNumberFormat="1" applyFont="1" applyFill="1" applyBorder="1" applyAlignment="1" applyProtection="1">
      <alignment horizontal="right" vertical="center" wrapText="1"/>
    </xf>
    <xf numFmtId="4" fontId="17" fillId="0" borderId="1" xfId="1" applyNumberFormat="1" applyFont="1" applyFill="1" applyBorder="1" applyAlignment="1">
      <alignment horizontal="left" vertical="center" wrapText="1"/>
    </xf>
    <xf numFmtId="0" fontId="11" fillId="0" borderId="4" xfId="1" applyFont="1" applyBorder="1" applyAlignment="1">
      <alignment horizontal="left" vertical="center"/>
    </xf>
    <xf numFmtId="4" fontId="11" fillId="0" borderId="3" xfId="1" applyNumberFormat="1" applyFont="1" applyFill="1" applyBorder="1" applyAlignment="1" applyProtection="1">
      <alignment horizontal="right" vertical="center" wrapText="1"/>
    </xf>
    <xf numFmtId="0" fontId="11" fillId="0" borderId="1" xfId="1" applyFont="1" applyBorder="1" applyAlignment="1">
      <alignment horizontal="left" vertical="center"/>
    </xf>
    <xf numFmtId="4" fontId="11" fillId="0" borderId="1" xfId="1" applyNumberFormat="1" applyFont="1" applyFill="1" applyBorder="1" applyAlignment="1">
      <alignment horizontal="left" vertical="center"/>
    </xf>
    <xf numFmtId="0" fontId="11" fillId="0" borderId="1" xfId="1" applyFont="1" applyBorder="1" applyAlignment="1">
      <alignment horizontal="center" vertical="center"/>
    </xf>
    <xf numFmtId="4" fontId="11" fillId="0" borderId="1" xfId="1" applyNumberFormat="1" applyFont="1" applyFill="1" applyBorder="1" applyAlignment="1">
      <alignment horizontal="center" vertical="center"/>
    </xf>
    <xf numFmtId="4" fontId="11" fillId="0" borderId="1" xfId="1" applyNumberFormat="1" applyFont="1" applyFill="1" applyBorder="1" applyAlignment="1">
      <alignment horizontal="right" vertical="center"/>
    </xf>
    <xf numFmtId="0" fontId="12" fillId="0" borderId="10" xfId="1" applyBorder="1" applyAlignment="1">
      <alignment wrapText="1"/>
    </xf>
    <xf numFmtId="0" fontId="12" fillId="0" borderId="0" xfId="1" applyAlignment="1">
      <alignment wrapText="1"/>
    </xf>
    <xf numFmtId="0" fontId="13" fillId="0" borderId="0" xfId="1" applyNumberFormat="1" applyFont="1" applyFill="1" applyAlignment="1" applyProtection="1">
      <alignment horizontal="center"/>
    </xf>
    <xf numFmtId="0" fontId="10" fillId="0" borderId="1" xfId="1" applyNumberFormat="1" applyFont="1" applyFill="1" applyBorder="1" applyAlignment="1" applyProtection="1">
      <alignment horizontal="center" vertical="center" wrapText="1"/>
    </xf>
    <xf numFmtId="49" fontId="22" fillId="0" borderId="0" xfId="2" applyNumberFormat="1" applyFont="1" applyFill="1" applyAlignment="1" applyProtection="1">
      <alignment horizontal="left"/>
    </xf>
    <xf numFmtId="0" fontId="10" fillId="0" borderId="1" xfId="2" applyNumberFormat="1" applyFont="1" applyFill="1" applyBorder="1" applyAlignment="1" applyProtection="1">
      <alignment horizontal="center" vertical="center"/>
    </xf>
    <xf numFmtId="49" fontId="21" fillId="0" borderId="0" xfId="2" applyNumberFormat="1" applyFont="1" applyFill="1" applyAlignment="1" applyProtection="1">
      <alignment horizontal="center"/>
    </xf>
    <xf numFmtId="49" fontId="10" fillId="0" borderId="4" xfId="2" applyNumberFormat="1" applyFont="1" applyFill="1" applyBorder="1" applyAlignment="1" applyProtection="1">
      <alignment horizontal="center" vertical="center"/>
    </xf>
    <xf numFmtId="49" fontId="10" fillId="0" borderId="5" xfId="2" applyNumberFormat="1" applyFont="1" applyFill="1" applyBorder="1" applyAlignment="1" applyProtection="1">
      <alignment horizontal="center" vertical="center"/>
    </xf>
    <xf numFmtId="0" fontId="21" fillId="0" borderId="0" xfId="2" applyFont="1" applyFill="1" applyAlignment="1">
      <alignment horizontal="center"/>
    </xf>
    <xf numFmtId="0" fontId="10" fillId="0" borderId="1" xfId="2" applyNumberFormat="1" applyFont="1" applyFill="1" applyBorder="1" applyAlignment="1" applyProtection="1">
      <alignment horizontal="center" vertical="center" wrapText="1"/>
    </xf>
    <xf numFmtId="0" fontId="13" fillId="0" borderId="0" xfId="2" applyFont="1" applyFill="1" applyAlignment="1">
      <alignment horizontal="center"/>
    </xf>
    <xf numFmtId="0" fontId="10" fillId="0" borderId="2" xfId="2" applyNumberFormat="1" applyFont="1" applyFill="1" applyBorder="1" applyAlignment="1" applyProtection="1">
      <alignment horizontal="center" vertical="center"/>
    </xf>
    <xf numFmtId="0" fontId="10" fillId="0" borderId="4" xfId="2" applyNumberFormat="1" applyFont="1" applyFill="1" applyBorder="1" applyAlignment="1" applyProtection="1">
      <alignment horizontal="center" vertical="center"/>
    </xf>
    <xf numFmtId="0" fontId="13" fillId="0" borderId="0" xfId="2" applyFont="1" applyFill="1" applyAlignment="1">
      <alignment horizontal="center" vertical="center"/>
    </xf>
    <xf numFmtId="0" fontId="10" fillId="0" borderId="2" xfId="2" applyNumberFormat="1" applyFont="1" applyFill="1" applyBorder="1" applyAlignment="1" applyProtection="1">
      <alignment horizontal="center" vertical="center" wrapText="1"/>
    </xf>
    <xf numFmtId="0" fontId="10" fillId="0" borderId="3" xfId="2" applyNumberFormat="1" applyFont="1" applyFill="1" applyBorder="1" applyAlignment="1" applyProtection="1">
      <alignment horizontal="center" vertical="center" wrapText="1"/>
    </xf>
    <xf numFmtId="0" fontId="13" fillId="0" borderId="0" xfId="2" applyNumberFormat="1" applyFont="1" applyFill="1" applyAlignment="1" applyProtection="1">
      <alignment horizontal="center"/>
    </xf>
    <xf numFmtId="0" fontId="10" fillId="0" borderId="4" xfId="2" applyNumberFormat="1" applyFont="1" applyFill="1" applyBorder="1" applyAlignment="1" applyProtection="1">
      <alignment horizontal="center" vertical="center" wrapText="1"/>
    </xf>
    <xf numFmtId="0" fontId="10" fillId="0" borderId="5" xfId="2" applyNumberFormat="1" applyFont="1" applyFill="1" applyBorder="1" applyAlignment="1" applyProtection="1">
      <alignment horizontal="center" vertical="center" wrapText="1"/>
    </xf>
    <xf numFmtId="0" fontId="0" fillId="0" borderId="2" xfId="0" applyBorder="1" applyAlignment="1">
      <alignment horizontal="center" vertical="center"/>
    </xf>
    <xf numFmtId="0" fontId="0" fillId="0" borderId="3" xfId="0" applyBorder="1" applyAlignment="1">
      <alignment horizontal="center" vertical="center"/>
    </xf>
    <xf numFmtId="0" fontId="8" fillId="0" borderId="0"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4" fillId="0" borderId="1" xfId="3" applyNumberFormat="1" applyFont="1" applyFill="1" applyBorder="1" applyAlignment="1">
      <alignment horizontal="center" vertical="center" wrapText="1"/>
    </xf>
    <xf numFmtId="0" fontId="3" fillId="0" borderId="1" xfId="3" applyNumberFormat="1" applyFont="1" applyFill="1" applyBorder="1" applyAlignment="1" applyProtection="1">
      <alignment horizontal="center" vertical="center" wrapText="1"/>
    </xf>
    <xf numFmtId="0" fontId="2" fillId="0" borderId="0" xfId="3" applyNumberFormat="1" applyFont="1" applyFill="1" applyAlignment="1">
      <alignment horizontal="center" vertical="center" wrapText="1"/>
    </xf>
    <xf numFmtId="0" fontId="3" fillId="0" borderId="1" xfId="3" applyNumberFormat="1" applyFont="1" applyFill="1" applyBorder="1" applyAlignment="1" applyProtection="1">
      <alignment horizontal="left" vertical="center" wrapText="1"/>
    </xf>
  </cellXfs>
  <cellStyles count="4">
    <cellStyle name="常规" xfId="0" builtinId="0"/>
    <cellStyle name="常规 2" xfId="3"/>
    <cellStyle name="常规 3" xfId="1"/>
    <cellStyle name="常规 4"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G16"/>
  <sheetViews>
    <sheetView workbookViewId="0">
      <selection activeCell="F24" sqref="F24"/>
    </sheetView>
  </sheetViews>
  <sheetFormatPr defaultColWidth="9" defaultRowHeight="13.5"/>
  <cols>
    <col min="1" max="1" width="25.875" customWidth="1"/>
    <col min="2" max="2" width="20.25" customWidth="1"/>
    <col min="3" max="3" width="24.75" customWidth="1"/>
    <col min="4" max="4" width="19.75" customWidth="1"/>
    <col min="5" max="5" width="15.5" customWidth="1"/>
    <col min="6" max="6" width="16.125" customWidth="1"/>
    <col min="7" max="7" width="16.875" customWidth="1"/>
  </cols>
  <sheetData>
    <row r="1" spans="1:7">
      <c r="A1" s="12" t="s">
        <v>0</v>
      </c>
      <c r="B1" s="112"/>
      <c r="C1" s="112"/>
      <c r="D1" s="112"/>
      <c r="E1" s="112"/>
      <c r="F1" s="112"/>
      <c r="G1" s="112"/>
    </row>
    <row r="2" spans="1:7" ht="33">
      <c r="A2" s="137" t="s">
        <v>1</v>
      </c>
      <c r="B2" s="137"/>
      <c r="C2" s="137"/>
      <c r="D2" s="137"/>
      <c r="E2" s="137"/>
      <c r="F2" s="137"/>
      <c r="G2" s="137"/>
    </row>
    <row r="3" spans="1:7">
      <c r="A3" s="113"/>
      <c r="B3" s="112"/>
      <c r="C3" s="112"/>
      <c r="D3" s="112"/>
      <c r="E3" s="112"/>
      <c r="F3" s="112"/>
      <c r="G3" s="112"/>
    </row>
    <row r="4" spans="1:7" ht="14.25">
      <c r="A4" s="114"/>
      <c r="B4" s="115"/>
      <c r="C4" s="115"/>
      <c r="D4" s="115"/>
      <c r="E4" s="115"/>
      <c r="F4" s="115"/>
      <c r="G4" s="116" t="s">
        <v>2</v>
      </c>
    </row>
    <row r="5" spans="1:7" ht="14.25">
      <c r="A5" s="138" t="s">
        <v>3</v>
      </c>
      <c r="B5" s="138"/>
      <c r="C5" s="138" t="s">
        <v>4</v>
      </c>
      <c r="D5" s="138"/>
      <c r="E5" s="138"/>
      <c r="F5" s="138"/>
      <c r="G5" s="138"/>
    </row>
    <row r="6" spans="1:7" ht="28.5">
      <c r="A6" s="117" t="s">
        <v>5</v>
      </c>
      <c r="B6" s="117" t="s">
        <v>6</v>
      </c>
      <c r="C6" s="117" t="s">
        <v>5</v>
      </c>
      <c r="D6" s="117" t="s">
        <v>7</v>
      </c>
      <c r="E6" s="117" t="s">
        <v>8</v>
      </c>
      <c r="F6" s="117" t="s">
        <v>9</v>
      </c>
      <c r="G6" s="117" t="s">
        <v>10</v>
      </c>
    </row>
    <row r="7" spans="1:7" ht="24" customHeight="1">
      <c r="A7" s="118" t="s">
        <v>11</v>
      </c>
      <c r="B7" s="119">
        <f>SUM(B8:B10)</f>
        <v>3069.48</v>
      </c>
      <c r="C7" s="120" t="s">
        <v>12</v>
      </c>
      <c r="D7" s="121">
        <f>SUM(E7:G7)</f>
        <v>3069.4799999999996</v>
      </c>
      <c r="E7" s="121">
        <f>SUM(E8:E11)</f>
        <v>3069.4799999999996</v>
      </c>
      <c r="F7" s="121"/>
      <c r="G7" s="121"/>
    </row>
    <row r="8" spans="1:7" ht="21" customHeight="1">
      <c r="A8" s="122" t="s">
        <v>13</v>
      </c>
      <c r="B8" s="123">
        <v>3069.48</v>
      </c>
      <c r="C8" s="124" t="s">
        <v>14</v>
      </c>
      <c r="D8" s="125">
        <v>162.16999999999999</v>
      </c>
      <c r="E8" s="125">
        <v>162.16999999999999</v>
      </c>
      <c r="F8" s="125"/>
      <c r="G8" s="125"/>
    </row>
    <row r="9" spans="1:7" ht="21" customHeight="1">
      <c r="A9" s="122" t="s">
        <v>15</v>
      </c>
      <c r="B9" s="126"/>
      <c r="C9" s="127" t="s">
        <v>16</v>
      </c>
      <c r="D9" s="125">
        <v>41.03</v>
      </c>
      <c r="E9" s="125">
        <v>41.03</v>
      </c>
      <c r="F9" s="125"/>
      <c r="G9" s="125"/>
    </row>
    <row r="10" spans="1:7" ht="14.25">
      <c r="A10" s="128" t="s">
        <v>17</v>
      </c>
      <c r="B10" s="129"/>
      <c r="C10" s="124" t="s">
        <v>18</v>
      </c>
      <c r="D10" s="125">
        <v>2827.68</v>
      </c>
      <c r="E10" s="125">
        <v>2827.68</v>
      </c>
      <c r="F10" s="125"/>
      <c r="G10" s="125"/>
    </row>
    <row r="11" spans="1:7" ht="14.25">
      <c r="A11" s="130" t="s">
        <v>19</v>
      </c>
      <c r="B11" s="119"/>
      <c r="C11" s="124" t="s">
        <v>20</v>
      </c>
      <c r="D11" s="125">
        <v>38.6</v>
      </c>
      <c r="E11" s="125">
        <v>38.6</v>
      </c>
      <c r="F11" s="125"/>
      <c r="G11" s="125"/>
    </row>
    <row r="12" spans="1:7" ht="14.25">
      <c r="A12" s="128" t="s">
        <v>13</v>
      </c>
      <c r="B12" s="123"/>
      <c r="C12" s="20"/>
      <c r="D12" s="20"/>
      <c r="E12" s="20"/>
      <c r="F12" s="125"/>
      <c r="G12" s="125"/>
    </row>
    <row r="13" spans="1:7" ht="14.25">
      <c r="A13" s="128" t="s">
        <v>15</v>
      </c>
      <c r="B13" s="126"/>
      <c r="C13" s="20"/>
      <c r="D13" s="20"/>
      <c r="E13" s="20"/>
      <c r="F13" s="125"/>
      <c r="G13" s="125"/>
    </row>
    <row r="14" spans="1:7" ht="14.25">
      <c r="A14" s="122" t="s">
        <v>17</v>
      </c>
      <c r="B14" s="129"/>
      <c r="C14" s="131" t="s">
        <v>21</v>
      </c>
      <c r="D14" s="20"/>
      <c r="E14" s="20"/>
      <c r="F14" s="125"/>
      <c r="G14" s="125"/>
    </row>
    <row r="15" spans="1:7" ht="14.25">
      <c r="A15" s="132" t="s">
        <v>22</v>
      </c>
      <c r="B15" s="133">
        <f>SUM(B7,B11)</f>
        <v>3069.48</v>
      </c>
      <c r="C15" s="133" t="s">
        <v>23</v>
      </c>
      <c r="D15" s="134">
        <v>3069.48</v>
      </c>
      <c r="E15" s="134">
        <v>3069.48</v>
      </c>
      <c r="F15" s="134"/>
      <c r="G15" s="134"/>
    </row>
    <row r="16" spans="1:7">
      <c r="A16" s="135"/>
      <c r="B16" s="135"/>
      <c r="C16" s="135"/>
      <c r="D16" s="135"/>
      <c r="E16" s="135"/>
      <c r="F16" s="135"/>
      <c r="G16" s="136"/>
    </row>
  </sheetData>
  <mergeCells count="3">
    <mergeCell ref="A2:G2"/>
    <mergeCell ref="A5:B5"/>
    <mergeCell ref="C5:G5"/>
  </mergeCells>
  <phoneticPr fontId="24" type="noConversion"/>
  <pageMargins left="0.75" right="0.75" top="1" bottom="1" header="0.5" footer="0.5"/>
  <pageSetup paperSize="9" scale="95" orientation="landscape"/>
</worksheet>
</file>

<file path=xl/worksheets/sheet10.xml><?xml version="1.0" encoding="utf-8"?>
<worksheet xmlns="http://schemas.openxmlformats.org/spreadsheetml/2006/main" xmlns:r="http://schemas.openxmlformats.org/officeDocument/2006/relationships">
  <sheetPr>
    <pageSetUpPr fitToPage="1"/>
  </sheetPr>
  <dimension ref="A1:F20"/>
  <sheetViews>
    <sheetView workbookViewId="0">
      <selection activeCell="I7" sqref="I7"/>
    </sheetView>
  </sheetViews>
  <sheetFormatPr defaultColWidth="9" defaultRowHeight="13.5"/>
  <cols>
    <col min="1" max="1" width="12" customWidth="1"/>
    <col min="2" max="2" width="22.5" customWidth="1"/>
    <col min="5" max="5" width="14.25" customWidth="1"/>
    <col min="6" max="6" width="31" customWidth="1"/>
  </cols>
  <sheetData>
    <row r="1" spans="1:6">
      <c r="A1" s="1" t="s">
        <v>175</v>
      </c>
      <c r="B1" s="2"/>
      <c r="C1" s="2"/>
      <c r="D1" s="2"/>
      <c r="E1" s="2"/>
      <c r="F1" s="2"/>
    </row>
    <row r="2" spans="1:6" ht="22.5">
      <c r="A2" s="161" t="s">
        <v>176</v>
      </c>
      <c r="B2" s="161"/>
      <c r="C2" s="161"/>
      <c r="D2" s="161"/>
      <c r="E2" s="161"/>
      <c r="F2" s="161"/>
    </row>
    <row r="3" spans="1:6" ht="22.5">
      <c r="A3" s="4"/>
      <c r="B3" s="3"/>
      <c r="C3" s="3"/>
      <c r="D3" s="3"/>
      <c r="E3" s="3"/>
      <c r="F3" s="5" t="s">
        <v>2</v>
      </c>
    </row>
    <row r="4" spans="1:6">
      <c r="A4" s="6" t="s">
        <v>177</v>
      </c>
      <c r="B4" s="160" t="s">
        <v>178</v>
      </c>
      <c r="C4" s="160"/>
      <c r="D4" s="160"/>
      <c r="E4" s="7" t="s">
        <v>179</v>
      </c>
      <c r="F4" s="7" t="s">
        <v>180</v>
      </c>
    </row>
    <row r="5" spans="1:6">
      <c r="A5" s="160" t="s">
        <v>181</v>
      </c>
      <c r="B5" s="160">
        <v>1000</v>
      </c>
      <c r="C5" s="160"/>
      <c r="D5" s="160"/>
      <c r="E5" s="7" t="s">
        <v>182</v>
      </c>
      <c r="F5" s="7">
        <v>300</v>
      </c>
    </row>
    <row r="6" spans="1:6">
      <c r="A6" s="160"/>
      <c r="B6" s="160"/>
      <c r="C6" s="160"/>
      <c r="D6" s="160"/>
      <c r="E6" s="7" t="s">
        <v>183</v>
      </c>
      <c r="F6" s="7">
        <v>700</v>
      </c>
    </row>
    <row r="7" spans="1:6" ht="117" customHeight="1">
      <c r="A7" s="7" t="s">
        <v>184</v>
      </c>
      <c r="B7" s="162" t="s">
        <v>185</v>
      </c>
      <c r="C7" s="162"/>
      <c r="D7" s="162"/>
      <c r="E7" s="162"/>
      <c r="F7" s="162"/>
    </row>
    <row r="8" spans="1:6" ht="29.1" customHeight="1">
      <c r="A8" s="7" t="s">
        <v>186</v>
      </c>
      <c r="B8" s="162" t="s">
        <v>187</v>
      </c>
      <c r="C8" s="162"/>
      <c r="D8" s="162"/>
      <c r="E8" s="162"/>
      <c r="F8" s="162"/>
    </row>
    <row r="9" spans="1:6" ht="36.950000000000003" customHeight="1">
      <c r="A9" s="7" t="s">
        <v>188</v>
      </c>
      <c r="B9" s="162" t="s">
        <v>189</v>
      </c>
      <c r="C9" s="162"/>
      <c r="D9" s="162"/>
      <c r="E9" s="162"/>
      <c r="F9" s="162"/>
    </row>
    <row r="10" spans="1:6">
      <c r="A10" s="159" t="s">
        <v>190</v>
      </c>
      <c r="B10" s="7" t="s">
        <v>191</v>
      </c>
      <c r="C10" s="7" t="s">
        <v>192</v>
      </c>
      <c r="D10" s="7" t="s">
        <v>193</v>
      </c>
      <c r="E10" s="7" t="s">
        <v>194</v>
      </c>
      <c r="F10" s="7" t="s">
        <v>195</v>
      </c>
    </row>
    <row r="11" spans="1:6">
      <c r="A11" s="159"/>
      <c r="B11" s="8" t="s">
        <v>196</v>
      </c>
      <c r="C11" s="9" t="s">
        <v>197</v>
      </c>
      <c r="D11" s="9" t="s">
        <v>198</v>
      </c>
      <c r="E11" s="10" t="s">
        <v>199</v>
      </c>
      <c r="F11" s="9" t="s">
        <v>200</v>
      </c>
    </row>
    <row r="12" spans="1:6">
      <c r="A12" s="159"/>
      <c r="B12" s="8" t="s">
        <v>201</v>
      </c>
      <c r="C12" s="9" t="s">
        <v>202</v>
      </c>
      <c r="D12" s="9" t="s">
        <v>203</v>
      </c>
      <c r="E12" s="10" t="s">
        <v>199</v>
      </c>
      <c r="F12" s="9" t="s">
        <v>204</v>
      </c>
    </row>
    <row r="13" spans="1:6">
      <c r="A13" s="159"/>
      <c r="B13" s="8" t="s">
        <v>205</v>
      </c>
      <c r="C13" s="9" t="s">
        <v>197</v>
      </c>
      <c r="D13" s="9" t="s">
        <v>206</v>
      </c>
      <c r="E13" s="10" t="s">
        <v>199</v>
      </c>
      <c r="F13" s="9" t="s">
        <v>207</v>
      </c>
    </row>
    <row r="14" spans="1:6">
      <c r="A14" s="159"/>
      <c r="B14" s="8" t="s">
        <v>208</v>
      </c>
      <c r="C14" s="9" t="s">
        <v>197</v>
      </c>
      <c r="D14" s="9" t="s">
        <v>198</v>
      </c>
      <c r="E14" s="10" t="s">
        <v>199</v>
      </c>
      <c r="F14" s="9" t="s">
        <v>209</v>
      </c>
    </row>
    <row r="15" spans="1:6">
      <c r="A15" s="159"/>
      <c r="B15" s="8" t="s">
        <v>210</v>
      </c>
      <c r="C15" s="9" t="s">
        <v>197</v>
      </c>
      <c r="D15" s="9" t="s">
        <v>211</v>
      </c>
      <c r="E15" s="10" t="s">
        <v>199</v>
      </c>
      <c r="F15" s="9" t="s">
        <v>212</v>
      </c>
    </row>
    <row r="16" spans="1:6">
      <c r="A16" s="159"/>
      <c r="B16" s="7"/>
      <c r="C16" s="7"/>
      <c r="D16" s="11"/>
      <c r="E16" s="10"/>
      <c r="F16" s="10"/>
    </row>
    <row r="17" spans="1:6">
      <c r="A17" s="159"/>
      <c r="B17" s="7"/>
      <c r="C17" s="7"/>
      <c r="D17" s="11"/>
      <c r="E17" s="10"/>
      <c r="F17" s="10"/>
    </row>
    <row r="18" spans="1:6">
      <c r="A18" s="159"/>
      <c r="B18" s="7"/>
      <c r="C18" s="7"/>
      <c r="D18" s="11"/>
      <c r="E18" s="10"/>
      <c r="F18" s="10"/>
    </row>
    <row r="19" spans="1:6">
      <c r="A19" s="159"/>
      <c r="B19" s="7"/>
      <c r="C19" s="7"/>
      <c r="D19" s="11"/>
      <c r="E19" s="10"/>
      <c r="F19" s="10"/>
    </row>
    <row r="20" spans="1:6">
      <c r="A20" s="159"/>
      <c r="B20" s="7"/>
      <c r="C20" s="7"/>
      <c r="D20" s="11"/>
      <c r="E20" s="10"/>
      <c r="F20" s="10"/>
    </row>
  </sheetData>
  <mergeCells count="8">
    <mergeCell ref="A10:A20"/>
    <mergeCell ref="B5:D6"/>
    <mergeCell ref="A2:F2"/>
    <mergeCell ref="B4:D4"/>
    <mergeCell ref="B7:F7"/>
    <mergeCell ref="B8:F8"/>
    <mergeCell ref="B9:F9"/>
    <mergeCell ref="A5:A6"/>
  </mergeCells>
  <phoneticPr fontId="24" type="noConversion"/>
  <pageMargins left="0.75" right="0.75" top="1" bottom="1" header="0.5" footer="0.5"/>
  <pageSetup paperSize="9" scale="90" orientation="portrait" r:id="rId1"/>
</worksheet>
</file>

<file path=xl/worksheets/sheet2.xml><?xml version="1.0" encoding="utf-8"?>
<worksheet xmlns="http://schemas.openxmlformats.org/spreadsheetml/2006/main" xmlns:r="http://schemas.openxmlformats.org/officeDocument/2006/relationships">
  <sheetPr>
    <pageSetUpPr fitToPage="1"/>
  </sheetPr>
  <dimension ref="A1:E29"/>
  <sheetViews>
    <sheetView workbookViewId="0">
      <selection activeCell="E21" sqref="E21:E23"/>
    </sheetView>
  </sheetViews>
  <sheetFormatPr defaultColWidth="9" defaultRowHeight="13.5"/>
  <cols>
    <col min="1" max="1" width="10.25" customWidth="1"/>
    <col min="2" max="2" width="33.125" customWidth="1"/>
    <col min="3" max="3" width="17.25" customWidth="1"/>
    <col min="4" max="4" width="13.25" customWidth="1"/>
    <col min="5" max="5" width="17" customWidth="1"/>
  </cols>
  <sheetData>
    <row r="1" spans="1:5">
      <c r="A1" t="s">
        <v>24</v>
      </c>
    </row>
    <row r="2" spans="1:5" ht="27">
      <c r="A2" s="139" t="s">
        <v>25</v>
      </c>
      <c r="B2" s="139"/>
      <c r="C2" s="139"/>
      <c r="D2" s="139"/>
      <c r="E2" s="139"/>
    </row>
    <row r="3" spans="1:5" ht="14.25">
      <c r="A3" s="102"/>
      <c r="B3" s="103"/>
      <c r="C3" s="86"/>
      <c r="D3" s="86"/>
      <c r="E3" s="86"/>
    </row>
    <row r="4" spans="1:5" ht="14.25">
      <c r="A4" s="104"/>
      <c r="B4" s="105"/>
      <c r="C4" s="28"/>
      <c r="D4" s="28"/>
      <c r="E4" s="106" t="s">
        <v>2</v>
      </c>
    </row>
    <row r="5" spans="1:5" ht="26.1" customHeight="1">
      <c r="A5" s="140" t="s">
        <v>26</v>
      </c>
      <c r="B5" s="140"/>
      <c r="C5" s="140" t="s">
        <v>27</v>
      </c>
      <c r="D5" s="140"/>
      <c r="E5" s="140"/>
    </row>
    <row r="6" spans="1:5" ht="26.1" customHeight="1">
      <c r="A6" s="107" t="s">
        <v>28</v>
      </c>
      <c r="B6" s="107" t="s">
        <v>29</v>
      </c>
      <c r="C6" s="66" t="s">
        <v>30</v>
      </c>
      <c r="D6" s="66" t="s">
        <v>31</v>
      </c>
      <c r="E6" s="66" t="s">
        <v>32</v>
      </c>
    </row>
    <row r="7" spans="1:5" ht="26.1" customHeight="1">
      <c r="A7" s="108"/>
      <c r="B7" s="109" t="s">
        <v>7</v>
      </c>
      <c r="C7" s="52">
        <f>C8+C15+C18+C24</f>
        <v>3069.4799999999996</v>
      </c>
      <c r="D7" s="52">
        <f>D8+D15+D18+D24</f>
        <v>814.4799999999999</v>
      </c>
      <c r="E7" s="52">
        <f>E8+E15+E18+E24</f>
        <v>2255</v>
      </c>
    </row>
    <row r="8" spans="1:5" ht="26.1" customHeight="1">
      <c r="A8" s="33" t="s">
        <v>33</v>
      </c>
      <c r="B8" s="34" t="s">
        <v>34</v>
      </c>
      <c r="C8" s="52">
        <f>C9+C13</f>
        <v>162.17000000000002</v>
      </c>
      <c r="D8" s="52">
        <v>162.16999999999999</v>
      </c>
      <c r="E8" s="52"/>
    </row>
    <row r="9" spans="1:5" ht="26.1" customHeight="1">
      <c r="A9" s="33" t="s">
        <v>35</v>
      </c>
      <c r="B9" s="34" t="s">
        <v>36</v>
      </c>
      <c r="C9" s="52">
        <f>C10+C11+C12</f>
        <v>159.68</v>
      </c>
      <c r="D9" s="52">
        <v>159.68</v>
      </c>
      <c r="E9" s="52"/>
    </row>
    <row r="10" spans="1:5" ht="26.1" customHeight="1">
      <c r="A10" s="33" t="s">
        <v>37</v>
      </c>
      <c r="B10" s="34" t="s">
        <v>38</v>
      </c>
      <c r="C10" s="52">
        <f>SUM(D10:E10)</f>
        <v>49.71</v>
      </c>
      <c r="D10" s="52">
        <v>49.71</v>
      </c>
      <c r="E10" s="52"/>
    </row>
    <row r="11" spans="1:5" ht="26.1" customHeight="1">
      <c r="A11" s="33" t="s">
        <v>39</v>
      </c>
      <c r="B11" s="34" t="s">
        <v>40</v>
      </c>
      <c r="C11" s="52">
        <f>SUM(D11:E11)</f>
        <v>24.85</v>
      </c>
      <c r="D11" s="52">
        <v>24.85</v>
      </c>
      <c r="E11" s="52"/>
    </row>
    <row r="12" spans="1:5" ht="26.1" customHeight="1">
      <c r="A12" s="33" t="s">
        <v>41</v>
      </c>
      <c r="B12" s="34" t="s">
        <v>42</v>
      </c>
      <c r="C12" s="52">
        <v>85.12</v>
      </c>
      <c r="D12" s="52">
        <v>85.12</v>
      </c>
      <c r="E12" s="52"/>
    </row>
    <row r="13" spans="1:5" ht="26.1" customHeight="1">
      <c r="A13" s="33" t="s">
        <v>43</v>
      </c>
      <c r="B13" s="34" t="s">
        <v>44</v>
      </c>
      <c r="C13" s="52">
        <f t="shared" ref="C13:C16" si="0">C14</f>
        <v>2.4900000000000002</v>
      </c>
      <c r="D13" s="52">
        <f t="shared" ref="D13:D16" si="1">D14</f>
        <v>2.4900000000000002</v>
      </c>
      <c r="E13" s="52"/>
    </row>
    <row r="14" spans="1:5" ht="26.1" customHeight="1">
      <c r="A14" s="33" t="s">
        <v>45</v>
      </c>
      <c r="B14" s="34" t="s">
        <v>44</v>
      </c>
      <c r="C14" s="52">
        <f>SUM(D14:E14)</f>
        <v>2.4900000000000002</v>
      </c>
      <c r="D14" s="52">
        <v>2.4900000000000002</v>
      </c>
      <c r="E14" s="52"/>
    </row>
    <row r="15" spans="1:5" ht="26.1" customHeight="1">
      <c r="A15" s="33" t="s">
        <v>46</v>
      </c>
      <c r="B15" s="34" t="s">
        <v>16</v>
      </c>
      <c r="C15" s="52">
        <f t="shared" si="0"/>
        <v>41.03</v>
      </c>
      <c r="D15" s="52">
        <f t="shared" si="1"/>
        <v>41.03</v>
      </c>
      <c r="E15" s="52"/>
    </row>
    <row r="16" spans="1:5" ht="26.1" customHeight="1">
      <c r="A16" s="33" t="s">
        <v>47</v>
      </c>
      <c r="B16" s="34" t="s">
        <v>48</v>
      </c>
      <c r="C16" s="52">
        <f t="shared" si="0"/>
        <v>41.03</v>
      </c>
      <c r="D16" s="52">
        <f t="shared" si="1"/>
        <v>41.03</v>
      </c>
      <c r="E16" s="52"/>
    </row>
    <row r="17" spans="1:5" ht="26.1" customHeight="1">
      <c r="A17" s="33" t="s">
        <v>49</v>
      </c>
      <c r="B17" s="34" t="s">
        <v>50</v>
      </c>
      <c r="C17" s="52">
        <f t="shared" ref="C17:C23" si="2">SUM(D17:E17)</f>
        <v>41.03</v>
      </c>
      <c r="D17" s="52">
        <v>41.03</v>
      </c>
      <c r="E17" s="52"/>
    </row>
    <row r="18" spans="1:5" ht="26.1" customHeight="1">
      <c r="A18" s="33" t="s">
        <v>51</v>
      </c>
      <c r="B18" s="34" t="s">
        <v>18</v>
      </c>
      <c r="C18" s="52">
        <f>C19</f>
        <v>2827.68</v>
      </c>
      <c r="D18" s="52">
        <v>572.67999999999995</v>
      </c>
      <c r="E18" s="52">
        <v>2255</v>
      </c>
    </row>
    <row r="19" spans="1:5" ht="26.1" customHeight="1">
      <c r="A19" s="33" t="s">
        <v>52</v>
      </c>
      <c r="B19" s="34" t="s">
        <v>53</v>
      </c>
      <c r="C19" s="52">
        <f>C20+C21+C22+C23</f>
        <v>2827.68</v>
      </c>
      <c r="D19" s="52">
        <f>D20+D21+D22+D23</f>
        <v>572.67999999999995</v>
      </c>
      <c r="E19" s="52">
        <v>2255</v>
      </c>
    </row>
    <row r="20" spans="1:5" ht="26.1" customHeight="1">
      <c r="A20" s="33" t="s">
        <v>54</v>
      </c>
      <c r="B20" s="34" t="s">
        <v>55</v>
      </c>
      <c r="C20" s="52">
        <f t="shared" si="2"/>
        <v>572.67999999999995</v>
      </c>
      <c r="D20" s="52">
        <v>572.67999999999995</v>
      </c>
      <c r="E20" s="52"/>
    </row>
    <row r="21" spans="1:5" ht="26.1" customHeight="1">
      <c r="A21" s="33" t="s">
        <v>56</v>
      </c>
      <c r="B21" s="34" t="s">
        <v>57</v>
      </c>
      <c r="C21" s="52">
        <v>1072</v>
      </c>
      <c r="D21" s="52"/>
      <c r="E21" s="52">
        <v>1072</v>
      </c>
    </row>
    <row r="22" spans="1:5" ht="26.1" customHeight="1">
      <c r="A22" s="33" t="s">
        <v>58</v>
      </c>
      <c r="B22" s="34" t="s">
        <v>59</v>
      </c>
      <c r="C22" s="52">
        <f t="shared" si="2"/>
        <v>883</v>
      </c>
      <c r="D22" s="52"/>
      <c r="E22" s="52">
        <v>883</v>
      </c>
    </row>
    <row r="23" spans="1:5" ht="26.1" customHeight="1">
      <c r="A23" s="33" t="s">
        <v>60</v>
      </c>
      <c r="B23" s="34" t="s">
        <v>61</v>
      </c>
      <c r="C23" s="52">
        <f t="shared" si="2"/>
        <v>300</v>
      </c>
      <c r="D23" s="52"/>
      <c r="E23" s="52">
        <v>300</v>
      </c>
    </row>
    <row r="24" spans="1:5" ht="26.1" customHeight="1">
      <c r="A24" s="33" t="s">
        <v>62</v>
      </c>
      <c r="B24" s="34" t="s">
        <v>20</v>
      </c>
      <c r="C24" s="52">
        <f>C25</f>
        <v>38.6</v>
      </c>
      <c r="D24" s="52">
        <f>D25</f>
        <v>38.6</v>
      </c>
      <c r="E24" s="52"/>
    </row>
    <row r="25" spans="1:5" ht="26.1" customHeight="1">
      <c r="A25" s="33" t="s">
        <v>63</v>
      </c>
      <c r="B25" s="34" t="s">
        <v>64</v>
      </c>
      <c r="C25" s="52">
        <f>C26</f>
        <v>38.6</v>
      </c>
      <c r="D25" s="52">
        <f>D26</f>
        <v>38.6</v>
      </c>
      <c r="E25" s="52"/>
    </row>
    <row r="26" spans="1:5" ht="26.1" customHeight="1">
      <c r="A26" s="33" t="s">
        <v>65</v>
      </c>
      <c r="B26" s="34" t="s">
        <v>66</v>
      </c>
      <c r="C26" s="52">
        <f>SUM(D26:E26)</f>
        <v>38.6</v>
      </c>
      <c r="D26" s="52">
        <v>38.6</v>
      </c>
      <c r="E26" s="52"/>
    </row>
    <row r="27" spans="1:5" ht="27" customHeight="1">
      <c r="A27" s="110" t="s">
        <v>67</v>
      </c>
      <c r="B27" s="111"/>
      <c r="C27" s="22"/>
      <c r="D27" s="22"/>
      <c r="E27" s="22"/>
    </row>
    <row r="28" spans="1:5">
      <c r="A28" s="111"/>
      <c r="B28" s="111"/>
      <c r="C28" s="22"/>
      <c r="D28" s="22"/>
      <c r="E28" s="22"/>
    </row>
    <row r="29" spans="1:5">
      <c r="A29" s="111"/>
      <c r="B29" s="111"/>
      <c r="C29" s="22"/>
      <c r="D29" s="22"/>
      <c r="E29" s="22"/>
    </row>
  </sheetData>
  <mergeCells count="3">
    <mergeCell ref="A2:E2"/>
    <mergeCell ref="A5:B5"/>
    <mergeCell ref="C5:E5"/>
  </mergeCells>
  <phoneticPr fontId="24" type="noConversion"/>
  <pageMargins left="0.75" right="0.75" top="1" bottom="1" header="0.5" footer="0.5"/>
  <pageSetup paperSize="9" scale="96" orientation="portrait"/>
</worksheet>
</file>

<file path=xl/worksheets/sheet3.xml><?xml version="1.0" encoding="utf-8"?>
<worksheet xmlns="http://schemas.openxmlformats.org/spreadsheetml/2006/main" xmlns:r="http://schemas.openxmlformats.org/officeDocument/2006/relationships">
  <sheetPr>
    <pageSetUpPr fitToPage="1"/>
  </sheetPr>
  <dimension ref="A1:E34"/>
  <sheetViews>
    <sheetView workbookViewId="0">
      <selection activeCell="K27" sqref="K27"/>
    </sheetView>
  </sheetViews>
  <sheetFormatPr defaultColWidth="9" defaultRowHeight="13.5"/>
  <cols>
    <col min="2" max="2" width="32.125" customWidth="1"/>
    <col min="3" max="3" width="13.75" customWidth="1"/>
    <col min="4" max="4" width="14.625" customWidth="1"/>
    <col min="5" max="5" width="22.375" customWidth="1"/>
  </cols>
  <sheetData>
    <row r="1" spans="1:5">
      <c r="A1" t="s">
        <v>68</v>
      </c>
    </row>
    <row r="2" spans="1:5" ht="22.5">
      <c r="A2" s="141" t="s">
        <v>69</v>
      </c>
      <c r="B2" s="141"/>
      <c r="C2" s="141"/>
      <c r="D2" s="141"/>
      <c r="E2" s="141"/>
    </row>
    <row r="3" spans="1:5" ht="14.25">
      <c r="A3" s="96"/>
      <c r="B3" s="96"/>
      <c r="C3" s="96"/>
      <c r="D3" s="96"/>
      <c r="E3" s="96"/>
    </row>
    <row r="4" spans="1:5" ht="14.25">
      <c r="A4" s="29"/>
      <c r="B4" s="28"/>
      <c r="C4" s="28"/>
      <c r="D4" s="28"/>
      <c r="E4" s="97" t="s">
        <v>2</v>
      </c>
    </row>
    <row r="5" spans="1:5" ht="24" customHeight="1">
      <c r="A5" s="140" t="s">
        <v>70</v>
      </c>
      <c r="B5" s="140"/>
      <c r="C5" s="140" t="s">
        <v>71</v>
      </c>
      <c r="D5" s="140"/>
      <c r="E5" s="140"/>
    </row>
    <row r="6" spans="1:5" ht="14.25">
      <c r="A6" s="48" t="s">
        <v>28</v>
      </c>
      <c r="B6" s="48" t="s">
        <v>29</v>
      </c>
      <c r="C6" s="48" t="s">
        <v>7</v>
      </c>
      <c r="D6" s="48" t="s">
        <v>72</v>
      </c>
      <c r="E6" s="48" t="s">
        <v>73</v>
      </c>
    </row>
    <row r="7" spans="1:5" ht="14.25">
      <c r="A7" s="142" t="s">
        <v>74</v>
      </c>
      <c r="B7" s="143"/>
      <c r="C7" s="32">
        <f>SUM(C8,C18,C32)</f>
        <v>814.48</v>
      </c>
      <c r="D7" s="32">
        <f>SUM(D8,D18,D32)</f>
        <v>751.47</v>
      </c>
      <c r="E7" s="32">
        <f>SUM(E8,E18,E32)</f>
        <v>63.01</v>
      </c>
    </row>
    <row r="8" spans="1:5" ht="14.25">
      <c r="A8" s="98" t="s">
        <v>75</v>
      </c>
      <c r="B8" s="99" t="s">
        <v>76</v>
      </c>
      <c r="C8" s="32">
        <f t="shared" ref="C8:C34" si="0">SUM(D8:E8)</f>
        <v>659.95</v>
      </c>
      <c r="D8" s="100">
        <f>SUM(D9:D17)</f>
        <v>659.95</v>
      </c>
      <c r="E8" s="100"/>
    </row>
    <row r="9" spans="1:5" ht="14.25">
      <c r="A9" s="98" t="s">
        <v>77</v>
      </c>
      <c r="B9" s="99" t="s">
        <v>78</v>
      </c>
      <c r="C9" s="32">
        <f t="shared" si="0"/>
        <v>176.82</v>
      </c>
      <c r="D9" s="32">
        <v>176.82</v>
      </c>
      <c r="E9" s="32"/>
    </row>
    <row r="10" spans="1:5" ht="14.25">
      <c r="A10" s="98" t="s">
        <v>79</v>
      </c>
      <c r="B10" s="99" t="s">
        <v>80</v>
      </c>
      <c r="C10" s="32">
        <f t="shared" si="0"/>
        <v>15.91</v>
      </c>
      <c r="D10" s="32">
        <v>15.91</v>
      </c>
      <c r="E10" s="32"/>
    </row>
    <row r="11" spans="1:5" ht="14.25">
      <c r="A11" s="98" t="s">
        <v>81</v>
      </c>
      <c r="B11" s="99" t="s">
        <v>82</v>
      </c>
      <c r="C11" s="32">
        <f t="shared" si="0"/>
        <v>316.94</v>
      </c>
      <c r="D11" s="32">
        <v>316.94</v>
      </c>
      <c r="E11" s="32"/>
    </row>
    <row r="12" spans="1:5" ht="14.25">
      <c r="A12" s="98" t="s">
        <v>83</v>
      </c>
      <c r="B12" s="99" t="s">
        <v>84</v>
      </c>
      <c r="C12" s="32">
        <f t="shared" si="0"/>
        <v>49.71</v>
      </c>
      <c r="D12" s="32">
        <v>49.71</v>
      </c>
      <c r="E12" s="32"/>
    </row>
    <row r="13" spans="1:5" ht="14.25">
      <c r="A13" s="98" t="s">
        <v>85</v>
      </c>
      <c r="B13" s="99" t="s">
        <v>86</v>
      </c>
      <c r="C13" s="32">
        <f t="shared" si="0"/>
        <v>24.85</v>
      </c>
      <c r="D13" s="32">
        <v>24.85</v>
      </c>
      <c r="E13" s="32"/>
    </row>
    <row r="14" spans="1:5" ht="14.25">
      <c r="A14" s="98" t="s">
        <v>87</v>
      </c>
      <c r="B14" s="99" t="s">
        <v>88</v>
      </c>
      <c r="C14" s="32">
        <f t="shared" si="0"/>
        <v>29.51</v>
      </c>
      <c r="D14" s="32">
        <v>29.51</v>
      </c>
      <c r="E14" s="32"/>
    </row>
    <row r="15" spans="1:5" ht="14.25">
      <c r="A15" s="98" t="s">
        <v>89</v>
      </c>
      <c r="B15" s="99" t="s">
        <v>90</v>
      </c>
      <c r="C15" s="32">
        <f t="shared" si="0"/>
        <v>2.4900000000000002</v>
      </c>
      <c r="D15" s="32">
        <v>2.4900000000000002</v>
      </c>
      <c r="E15" s="32"/>
    </row>
    <row r="16" spans="1:5" ht="14.25">
      <c r="A16" s="98" t="s">
        <v>91</v>
      </c>
      <c r="B16" s="99" t="s">
        <v>92</v>
      </c>
      <c r="C16" s="32">
        <f t="shared" si="0"/>
        <v>38.6</v>
      </c>
      <c r="D16" s="32">
        <v>38.6</v>
      </c>
      <c r="E16" s="32"/>
    </row>
    <row r="17" spans="1:5" ht="14.25">
      <c r="A17" s="98" t="s">
        <v>93</v>
      </c>
      <c r="B17" s="99" t="s">
        <v>94</v>
      </c>
      <c r="C17" s="32">
        <f t="shared" si="0"/>
        <v>5.12</v>
      </c>
      <c r="D17" s="32">
        <v>5.12</v>
      </c>
      <c r="E17" s="32"/>
    </row>
    <row r="18" spans="1:5" ht="14.25">
      <c r="A18" s="98" t="s">
        <v>95</v>
      </c>
      <c r="B18" s="99" t="s">
        <v>96</v>
      </c>
      <c r="C18" s="32">
        <f t="shared" si="0"/>
        <v>63.01</v>
      </c>
      <c r="D18" s="100"/>
      <c r="E18" s="100">
        <f>SUM(E19:E31)</f>
        <v>63.01</v>
      </c>
    </row>
    <row r="19" spans="1:5" ht="14.25">
      <c r="A19" s="98" t="s">
        <v>97</v>
      </c>
      <c r="B19" s="53" t="s">
        <v>98</v>
      </c>
      <c r="C19" s="32">
        <f t="shared" si="0"/>
        <v>1</v>
      </c>
      <c r="D19" s="32"/>
      <c r="E19" s="32">
        <v>1</v>
      </c>
    </row>
    <row r="20" spans="1:5" ht="14.25">
      <c r="A20" s="98" t="s">
        <v>99</v>
      </c>
      <c r="B20" s="101" t="s">
        <v>100</v>
      </c>
      <c r="C20" s="32">
        <f t="shared" si="0"/>
        <v>1</v>
      </c>
      <c r="D20" s="32"/>
      <c r="E20" s="32">
        <v>1</v>
      </c>
    </row>
    <row r="21" spans="1:5" ht="14.25">
      <c r="A21" s="98" t="s">
        <v>101</v>
      </c>
      <c r="B21" s="101" t="s">
        <v>102</v>
      </c>
      <c r="C21" s="32">
        <f t="shared" si="0"/>
        <v>0.5</v>
      </c>
      <c r="D21" s="32"/>
      <c r="E21" s="32">
        <v>0.5</v>
      </c>
    </row>
    <row r="22" spans="1:5" ht="14.25">
      <c r="A22" s="98" t="s">
        <v>103</v>
      </c>
      <c r="B22" s="101" t="s">
        <v>104</v>
      </c>
      <c r="C22" s="32">
        <f t="shared" si="0"/>
        <v>1.5</v>
      </c>
      <c r="D22" s="32"/>
      <c r="E22" s="32">
        <v>1.5</v>
      </c>
    </row>
    <row r="23" spans="1:5" ht="14.25">
      <c r="A23" s="98" t="s">
        <v>105</v>
      </c>
      <c r="B23" s="53" t="s">
        <v>106</v>
      </c>
      <c r="C23" s="32">
        <f t="shared" si="0"/>
        <v>25</v>
      </c>
      <c r="D23" s="32"/>
      <c r="E23" s="32">
        <v>25</v>
      </c>
    </row>
    <row r="24" spans="1:5" ht="14.25">
      <c r="A24" s="98" t="s">
        <v>107</v>
      </c>
      <c r="B24" s="101" t="s">
        <v>108</v>
      </c>
      <c r="C24" s="32">
        <f t="shared" si="0"/>
        <v>0.5</v>
      </c>
      <c r="D24" s="32"/>
      <c r="E24" s="32">
        <v>0.5</v>
      </c>
    </row>
    <row r="25" spans="1:5" ht="14.25">
      <c r="A25" s="98" t="s">
        <v>109</v>
      </c>
      <c r="B25" s="101" t="s">
        <v>110</v>
      </c>
      <c r="C25" s="32">
        <f t="shared" si="0"/>
        <v>2.65</v>
      </c>
      <c r="D25" s="32"/>
      <c r="E25" s="32">
        <v>2.65</v>
      </c>
    </row>
    <row r="26" spans="1:5" ht="14.25">
      <c r="A26" s="98" t="s">
        <v>111</v>
      </c>
      <c r="B26" s="101" t="s">
        <v>112</v>
      </c>
      <c r="C26" s="32">
        <f t="shared" si="0"/>
        <v>6.77</v>
      </c>
      <c r="D26" s="32"/>
      <c r="E26" s="32">
        <v>6.77</v>
      </c>
    </row>
    <row r="27" spans="1:5" ht="14.25">
      <c r="A27" s="98" t="s">
        <v>113</v>
      </c>
      <c r="B27" s="101" t="s">
        <v>114</v>
      </c>
      <c r="C27" s="32">
        <f t="shared" si="0"/>
        <v>5</v>
      </c>
      <c r="D27" s="32"/>
      <c r="E27" s="32">
        <v>5</v>
      </c>
    </row>
    <row r="28" spans="1:5" ht="14.25">
      <c r="A28" s="98" t="s">
        <v>115</v>
      </c>
      <c r="B28" s="53" t="s">
        <v>116</v>
      </c>
      <c r="C28" s="32">
        <f t="shared" si="0"/>
        <v>3.86</v>
      </c>
      <c r="D28" s="32"/>
      <c r="E28" s="32">
        <v>3.86</v>
      </c>
    </row>
    <row r="29" spans="1:5" ht="14.25">
      <c r="A29" s="98" t="s">
        <v>117</v>
      </c>
      <c r="B29" s="101" t="s">
        <v>118</v>
      </c>
      <c r="C29" s="32">
        <f t="shared" si="0"/>
        <v>5.3</v>
      </c>
      <c r="D29" s="32"/>
      <c r="E29" s="32">
        <v>5.3</v>
      </c>
    </row>
    <row r="30" spans="1:5" ht="14.25">
      <c r="A30" s="98" t="s">
        <v>119</v>
      </c>
      <c r="B30" s="101" t="s">
        <v>120</v>
      </c>
      <c r="C30" s="32">
        <f t="shared" si="0"/>
        <v>9.4600000000000009</v>
      </c>
      <c r="D30" s="32"/>
      <c r="E30" s="32">
        <v>9.4600000000000009</v>
      </c>
    </row>
    <row r="31" spans="1:5" ht="14.25">
      <c r="A31" s="98" t="s">
        <v>121</v>
      </c>
      <c r="B31" s="101" t="s">
        <v>122</v>
      </c>
      <c r="C31" s="32">
        <f t="shared" si="0"/>
        <v>0.47</v>
      </c>
      <c r="D31" s="32"/>
      <c r="E31" s="32">
        <v>0.47</v>
      </c>
    </row>
    <row r="32" spans="1:5" ht="14.25">
      <c r="A32" s="98" t="s">
        <v>123</v>
      </c>
      <c r="B32" s="99" t="s">
        <v>124</v>
      </c>
      <c r="C32" s="32">
        <f t="shared" si="0"/>
        <v>91.52000000000001</v>
      </c>
      <c r="D32" s="100">
        <f>SUM(D33:D34)</f>
        <v>91.52000000000001</v>
      </c>
      <c r="E32" s="100"/>
    </row>
    <row r="33" spans="1:5" ht="14.25">
      <c r="A33" s="98" t="s">
        <v>125</v>
      </c>
      <c r="B33" s="101" t="s">
        <v>94</v>
      </c>
      <c r="C33" s="32">
        <f t="shared" si="0"/>
        <v>6.4</v>
      </c>
      <c r="D33" s="32">
        <v>6.4</v>
      </c>
      <c r="E33" s="32"/>
    </row>
    <row r="34" spans="1:5" ht="14.25">
      <c r="A34" s="98" t="s">
        <v>126</v>
      </c>
      <c r="B34" s="101" t="s">
        <v>127</v>
      </c>
      <c r="C34" s="32">
        <f t="shared" si="0"/>
        <v>85.12</v>
      </c>
      <c r="D34" s="32">
        <v>85.12</v>
      </c>
      <c r="E34" s="32"/>
    </row>
  </sheetData>
  <mergeCells count="4">
    <mergeCell ref="A2:E2"/>
    <mergeCell ref="A5:B5"/>
    <mergeCell ref="C5:E5"/>
    <mergeCell ref="A7:B7"/>
  </mergeCells>
  <phoneticPr fontId="24" type="noConversion"/>
  <pageMargins left="0.75" right="0.75" top="1" bottom="1" header="0.5" footer="0.5"/>
  <pageSetup paperSize="9" scale="95" orientation="portrait"/>
</worksheet>
</file>

<file path=xl/worksheets/sheet4.xml><?xml version="1.0" encoding="utf-8"?>
<worksheet xmlns="http://schemas.openxmlformats.org/spreadsheetml/2006/main" xmlns:r="http://schemas.openxmlformats.org/officeDocument/2006/relationships">
  <dimension ref="A1:F8"/>
  <sheetViews>
    <sheetView workbookViewId="0">
      <selection activeCell="I18" sqref="I18"/>
    </sheetView>
  </sheetViews>
  <sheetFormatPr defaultColWidth="9" defaultRowHeight="13.5"/>
  <cols>
    <col min="2" max="2" width="14" customWidth="1"/>
    <col min="3" max="3" width="15.625" customWidth="1"/>
    <col min="4" max="4" width="14" customWidth="1"/>
    <col min="5" max="5" width="15.75" customWidth="1"/>
    <col min="6" max="6" width="30.625" customWidth="1"/>
  </cols>
  <sheetData>
    <row r="1" spans="1:6">
      <c r="A1" t="s">
        <v>128</v>
      </c>
    </row>
    <row r="2" spans="1:6">
      <c r="A2" s="144" t="s">
        <v>129</v>
      </c>
      <c r="B2" s="144"/>
      <c r="C2" s="144"/>
      <c r="D2" s="144"/>
      <c r="E2" s="144"/>
      <c r="F2" s="144"/>
    </row>
    <row r="3" spans="1:6">
      <c r="A3" s="144"/>
      <c r="B3" s="144"/>
      <c r="C3" s="144"/>
      <c r="D3" s="144"/>
      <c r="E3" s="144"/>
      <c r="F3" s="144"/>
    </row>
    <row r="4" spans="1:6" ht="14.25">
      <c r="A4" s="93"/>
      <c r="B4" s="93"/>
      <c r="C4" s="93"/>
      <c r="D4" s="93"/>
      <c r="E4" s="93"/>
      <c r="F4" s="30" t="s">
        <v>2</v>
      </c>
    </row>
    <row r="5" spans="1:6" ht="35.1" customHeight="1">
      <c r="A5" s="140" t="s">
        <v>27</v>
      </c>
      <c r="B5" s="140"/>
      <c r="C5" s="140"/>
      <c r="D5" s="140"/>
      <c r="E5" s="140"/>
      <c r="F5" s="140"/>
    </row>
    <row r="6" spans="1:6" ht="24" customHeight="1">
      <c r="A6" s="140" t="s">
        <v>7</v>
      </c>
      <c r="B6" s="145" t="s">
        <v>130</v>
      </c>
      <c r="C6" s="140" t="s">
        <v>131</v>
      </c>
      <c r="D6" s="140"/>
      <c r="E6" s="140"/>
      <c r="F6" s="140" t="s">
        <v>132</v>
      </c>
    </row>
    <row r="7" spans="1:6" ht="28.5">
      <c r="A7" s="140"/>
      <c r="B7" s="145"/>
      <c r="C7" s="48" t="s">
        <v>30</v>
      </c>
      <c r="D7" s="15" t="s">
        <v>133</v>
      </c>
      <c r="E7" s="15" t="s">
        <v>134</v>
      </c>
      <c r="F7" s="140"/>
    </row>
    <row r="8" spans="1:6" ht="27" customHeight="1">
      <c r="A8" s="94">
        <f>SUM(B8:C8,F8)</f>
        <v>16.23</v>
      </c>
      <c r="B8" s="32"/>
      <c r="C8" s="51">
        <f>SUM(D8:E8)</f>
        <v>9.4600000000000009</v>
      </c>
      <c r="D8" s="95"/>
      <c r="E8" s="94">
        <v>9.4600000000000009</v>
      </c>
      <c r="F8" s="32">
        <v>6.77</v>
      </c>
    </row>
  </sheetData>
  <mergeCells count="6">
    <mergeCell ref="A2:F3"/>
    <mergeCell ref="A5:F5"/>
    <mergeCell ref="C6:E6"/>
    <mergeCell ref="A6:A7"/>
    <mergeCell ref="B6:B7"/>
    <mergeCell ref="F6:F7"/>
  </mergeCells>
  <phoneticPr fontId="24" type="noConversion"/>
  <pageMargins left="0.75" right="0.75" top="1" bottom="1" header="0.5" footer="0.5"/>
  <pageSetup paperSize="9" orientation="landscape"/>
</worksheet>
</file>

<file path=xl/worksheets/sheet5.xml><?xml version="1.0" encoding="utf-8"?>
<worksheet xmlns="http://schemas.openxmlformats.org/spreadsheetml/2006/main" xmlns:r="http://schemas.openxmlformats.org/officeDocument/2006/relationships">
  <sheetPr>
    <pageSetUpPr fitToPage="1"/>
  </sheetPr>
  <dimension ref="A1:E17"/>
  <sheetViews>
    <sheetView workbookViewId="0">
      <selection activeCell="D24" sqref="D24"/>
    </sheetView>
  </sheetViews>
  <sheetFormatPr defaultColWidth="9" defaultRowHeight="13.5"/>
  <cols>
    <col min="2" max="2" width="43.625" customWidth="1"/>
    <col min="5" max="5" width="68.25" customWidth="1"/>
  </cols>
  <sheetData>
    <row r="1" spans="1:5">
      <c r="A1" t="s">
        <v>135</v>
      </c>
    </row>
    <row r="2" spans="1:5" ht="33">
      <c r="A2" s="146" t="s">
        <v>136</v>
      </c>
      <c r="B2" s="146"/>
      <c r="C2" s="146"/>
      <c r="D2" s="146"/>
      <c r="E2" s="146"/>
    </row>
    <row r="3" spans="1:5" ht="14.25">
      <c r="A3" s="86"/>
      <c r="B3" s="86"/>
      <c r="C3" s="86"/>
      <c r="D3" s="86"/>
      <c r="E3" s="86"/>
    </row>
    <row r="4" spans="1:5" ht="14.25">
      <c r="A4" s="87"/>
      <c r="B4" s="88"/>
      <c r="C4" s="88"/>
      <c r="D4" s="88"/>
      <c r="E4" s="89" t="s">
        <v>2</v>
      </c>
    </row>
    <row r="5" spans="1:5" ht="14.25">
      <c r="A5" s="140" t="s">
        <v>28</v>
      </c>
      <c r="B5" s="148" t="s">
        <v>29</v>
      </c>
      <c r="C5" s="140" t="s">
        <v>137</v>
      </c>
      <c r="D5" s="140"/>
      <c r="E5" s="140"/>
    </row>
    <row r="6" spans="1:5" ht="14.25">
      <c r="A6" s="147"/>
      <c r="B6" s="147"/>
      <c r="C6" s="90" t="s">
        <v>7</v>
      </c>
      <c r="D6" s="90" t="s">
        <v>31</v>
      </c>
      <c r="E6" s="90" t="s">
        <v>32</v>
      </c>
    </row>
    <row r="7" spans="1:5" ht="14.25">
      <c r="A7" s="142" t="s">
        <v>7</v>
      </c>
      <c r="B7" s="143"/>
      <c r="C7" s="32"/>
      <c r="D7" s="32"/>
      <c r="E7" s="32"/>
    </row>
    <row r="8" spans="1:5" ht="14.25">
      <c r="A8" s="33"/>
      <c r="B8" s="91"/>
      <c r="C8" s="32"/>
      <c r="D8" s="32"/>
      <c r="E8" s="32"/>
    </row>
    <row r="9" spans="1:5" ht="14.25">
      <c r="A9" s="33"/>
      <c r="B9" s="91"/>
      <c r="C9" s="32"/>
      <c r="D9" s="32"/>
      <c r="E9" s="32"/>
    </row>
    <row r="10" spans="1:5" ht="14.25">
      <c r="A10" s="33"/>
      <c r="B10" s="91"/>
      <c r="C10" s="32"/>
      <c r="D10" s="32"/>
      <c r="E10" s="32"/>
    </row>
    <row r="11" spans="1:5" ht="14.25">
      <c r="A11" s="33"/>
      <c r="B11" s="91"/>
      <c r="C11" s="32"/>
      <c r="D11" s="32"/>
      <c r="E11" s="32"/>
    </row>
    <row r="12" spans="1:5" ht="14.25">
      <c r="A12" s="33"/>
      <c r="B12" s="91"/>
      <c r="C12" s="32"/>
      <c r="D12" s="32"/>
      <c r="E12" s="32"/>
    </row>
    <row r="13" spans="1:5" ht="14.25">
      <c r="A13" s="34"/>
      <c r="B13" s="91"/>
      <c r="C13" s="32"/>
      <c r="D13" s="32"/>
      <c r="E13" s="32"/>
    </row>
    <row r="14" spans="1:5" ht="14.25">
      <c r="A14" s="34"/>
      <c r="B14" s="91"/>
      <c r="C14" s="32"/>
      <c r="D14" s="32"/>
      <c r="E14" s="32"/>
    </row>
    <row r="15" spans="1:5" ht="14.25">
      <c r="A15" s="34"/>
      <c r="B15" s="91"/>
      <c r="C15" s="32"/>
      <c r="D15" s="32"/>
      <c r="E15" s="32"/>
    </row>
    <row r="16" spans="1:5" ht="14.25">
      <c r="A16" s="34"/>
      <c r="B16" s="91"/>
      <c r="C16" s="32"/>
      <c r="D16" s="32"/>
      <c r="E16" s="32"/>
    </row>
    <row r="17" spans="1:5">
      <c r="A17" s="92" t="s">
        <v>138</v>
      </c>
      <c r="B17" s="22"/>
      <c r="C17" s="22"/>
      <c r="D17" s="22"/>
      <c r="E17" s="22"/>
    </row>
  </sheetData>
  <mergeCells count="5">
    <mergeCell ref="A2:E2"/>
    <mergeCell ref="C5:E5"/>
    <mergeCell ref="A7:B7"/>
    <mergeCell ref="A5:A6"/>
    <mergeCell ref="B5:B6"/>
  </mergeCells>
  <phoneticPr fontId="24" type="noConversion"/>
  <pageMargins left="0.75" right="0.75" top="1" bottom="1" header="0.5" footer="0.5"/>
  <pageSetup paperSize="9" scale="95" orientation="landscape"/>
</worksheet>
</file>

<file path=xl/worksheets/sheet6.xml><?xml version="1.0" encoding="utf-8"?>
<worksheet xmlns="http://schemas.openxmlformats.org/spreadsheetml/2006/main" xmlns:r="http://schemas.openxmlformats.org/officeDocument/2006/relationships">
  <sheetPr>
    <pageSetUpPr fitToPage="1"/>
  </sheetPr>
  <dimension ref="A1:D16"/>
  <sheetViews>
    <sheetView tabSelected="1" workbookViewId="0">
      <selection activeCell="A12" sqref="A12"/>
    </sheetView>
  </sheetViews>
  <sheetFormatPr defaultColWidth="9" defaultRowHeight="13.5"/>
  <cols>
    <col min="1" max="1" width="26.875" customWidth="1"/>
    <col min="2" max="2" width="25.375" customWidth="1"/>
    <col min="3" max="3" width="25.625" customWidth="1"/>
    <col min="4" max="4" width="45.625" customWidth="1"/>
  </cols>
  <sheetData>
    <row r="1" spans="1:4">
      <c r="A1" s="21" t="s">
        <v>139</v>
      </c>
      <c r="B1" s="59"/>
      <c r="C1" s="60"/>
      <c r="D1" s="61"/>
    </row>
    <row r="2" spans="1:4" ht="33">
      <c r="A2" s="149" t="s">
        <v>213</v>
      </c>
      <c r="B2" s="149"/>
      <c r="C2" s="149"/>
      <c r="D2" s="149"/>
    </row>
    <row r="3" spans="1:4" ht="18.75">
      <c r="A3" s="62"/>
      <c r="B3" s="62"/>
      <c r="C3" s="63"/>
      <c r="D3" s="62"/>
    </row>
    <row r="4" spans="1:4" ht="14.25">
      <c r="A4" s="29"/>
      <c r="B4" s="64"/>
      <c r="C4" s="65"/>
      <c r="D4" s="30" t="s">
        <v>2</v>
      </c>
    </row>
    <row r="5" spans="1:4" ht="21.6" customHeight="1">
      <c r="A5" s="140" t="s">
        <v>3</v>
      </c>
      <c r="B5" s="140"/>
      <c r="C5" s="140" t="s">
        <v>4</v>
      </c>
      <c r="D5" s="140"/>
    </row>
    <row r="6" spans="1:4" ht="21.6" customHeight="1">
      <c r="A6" s="66" t="s">
        <v>5</v>
      </c>
      <c r="B6" s="67" t="s">
        <v>6</v>
      </c>
      <c r="C6" s="66" t="s">
        <v>5</v>
      </c>
      <c r="D6" s="66" t="s">
        <v>6</v>
      </c>
    </row>
    <row r="7" spans="1:4" ht="21.6" customHeight="1">
      <c r="A7" s="68" t="s">
        <v>217</v>
      </c>
      <c r="B7" s="32">
        <v>3069.48</v>
      </c>
      <c r="C7" s="69" t="s">
        <v>140</v>
      </c>
      <c r="D7" s="70">
        <v>162.16999999999999</v>
      </c>
    </row>
    <row r="8" spans="1:4" ht="21.6" customHeight="1">
      <c r="A8" s="71" t="s">
        <v>216</v>
      </c>
      <c r="B8" s="32"/>
      <c r="C8" s="69" t="s">
        <v>142</v>
      </c>
      <c r="D8" s="70">
        <v>41.03</v>
      </c>
    </row>
    <row r="9" spans="1:4" ht="21.6" customHeight="1">
      <c r="A9" s="72" t="s">
        <v>143</v>
      </c>
      <c r="B9" s="32"/>
      <c r="C9" s="73" t="s">
        <v>144</v>
      </c>
      <c r="D9" s="70">
        <v>2827.68</v>
      </c>
    </row>
    <row r="10" spans="1:4" ht="21.6" customHeight="1">
      <c r="A10" s="74" t="s">
        <v>145</v>
      </c>
      <c r="B10" s="75"/>
      <c r="C10" s="73" t="s">
        <v>146</v>
      </c>
      <c r="D10" s="70">
        <v>38.6</v>
      </c>
    </row>
    <row r="11" spans="1:4" ht="21.6" customHeight="1">
      <c r="A11" s="74" t="s">
        <v>147</v>
      </c>
      <c r="B11" s="75"/>
      <c r="C11" s="76"/>
      <c r="D11" s="77"/>
    </row>
    <row r="12" spans="1:4" ht="21.6" customHeight="1">
      <c r="A12" s="74" t="s">
        <v>148</v>
      </c>
      <c r="B12" s="32"/>
      <c r="C12" s="20"/>
      <c r="D12" s="20"/>
    </row>
    <row r="13" spans="1:4" ht="21.6" customHeight="1">
      <c r="A13" s="78" t="s">
        <v>149</v>
      </c>
      <c r="B13" s="79">
        <f>SUM(B7:B12)</f>
        <v>3069.48</v>
      </c>
      <c r="C13" s="80" t="s">
        <v>150</v>
      </c>
      <c r="D13" s="81">
        <f>SUM(D7:D12)</f>
        <v>3069.4799999999996</v>
      </c>
    </row>
    <row r="14" spans="1:4" ht="21.6" customHeight="1">
      <c r="A14" s="74" t="s">
        <v>151</v>
      </c>
      <c r="B14" s="79"/>
      <c r="C14" s="82" t="s">
        <v>152</v>
      </c>
      <c r="D14" s="81">
        <f>B16-D13</f>
        <v>0</v>
      </c>
    </row>
    <row r="15" spans="1:4" ht="21.6" customHeight="1">
      <c r="A15" s="74" t="s">
        <v>153</v>
      </c>
      <c r="B15" s="32"/>
      <c r="C15" s="82"/>
      <c r="D15" s="81"/>
    </row>
    <row r="16" spans="1:4" ht="21.6" customHeight="1">
      <c r="A16" s="83" t="s">
        <v>154</v>
      </c>
      <c r="B16" s="84">
        <f>SUM(B13:B15)</f>
        <v>3069.48</v>
      </c>
      <c r="C16" s="85" t="s">
        <v>155</v>
      </c>
      <c r="D16" s="81">
        <f>SUM(D13:D14)</f>
        <v>3069.4799999999996</v>
      </c>
    </row>
  </sheetData>
  <mergeCells count="3">
    <mergeCell ref="A2:D2"/>
    <mergeCell ref="A5:B5"/>
    <mergeCell ref="C5:D5"/>
  </mergeCells>
  <phoneticPr fontId="24" type="noConversion"/>
  <pageMargins left="0.75" right="0.75" top="1" bottom="1" header="0.5" footer="0.5"/>
  <pageSetup paperSize="9" orientation="landscape"/>
</worksheet>
</file>

<file path=xl/worksheets/sheet7.xml><?xml version="1.0" encoding="utf-8"?>
<worksheet xmlns="http://schemas.openxmlformats.org/spreadsheetml/2006/main" xmlns:r="http://schemas.openxmlformats.org/officeDocument/2006/relationships">
  <sheetPr>
    <pageSetUpPr fitToPage="1"/>
  </sheetPr>
  <dimension ref="A1:L27"/>
  <sheetViews>
    <sheetView workbookViewId="0">
      <selection activeCell="A2" sqref="A2:L3"/>
    </sheetView>
  </sheetViews>
  <sheetFormatPr defaultColWidth="9" defaultRowHeight="13.5"/>
  <cols>
    <col min="2" max="2" width="32.75" customWidth="1"/>
    <col min="3" max="3" width="12.25" customWidth="1"/>
    <col min="5" max="5" width="11.75" customWidth="1"/>
  </cols>
  <sheetData>
    <row r="1" spans="1:12">
      <c r="A1" s="21" t="s">
        <v>156</v>
      </c>
      <c r="B1" s="23"/>
      <c r="C1" s="23"/>
      <c r="D1" s="23"/>
      <c r="E1" s="23"/>
      <c r="F1" s="23"/>
      <c r="G1" s="23"/>
      <c r="H1" s="23"/>
      <c r="I1" s="23"/>
      <c r="J1" s="23"/>
      <c r="K1" s="23"/>
      <c r="L1" s="57"/>
    </row>
    <row r="2" spans="1:12">
      <c r="A2" s="152" t="s">
        <v>214</v>
      </c>
      <c r="B2" s="152"/>
      <c r="C2" s="152"/>
      <c r="D2" s="152"/>
      <c r="E2" s="152"/>
      <c r="F2" s="152"/>
      <c r="G2" s="152"/>
      <c r="H2" s="152"/>
      <c r="I2" s="152"/>
      <c r="J2" s="152"/>
      <c r="K2" s="152"/>
      <c r="L2" s="152"/>
    </row>
    <row r="3" spans="1:12">
      <c r="A3" s="152"/>
      <c r="B3" s="152"/>
      <c r="C3" s="152"/>
      <c r="D3" s="152"/>
      <c r="E3" s="152"/>
      <c r="F3" s="152"/>
      <c r="G3" s="152"/>
      <c r="H3" s="152"/>
      <c r="I3" s="152"/>
      <c r="J3" s="152"/>
      <c r="K3" s="152"/>
      <c r="L3" s="152"/>
    </row>
    <row r="4" spans="1:12" ht="14.25">
      <c r="A4" s="47"/>
      <c r="B4" s="47"/>
      <c r="C4" s="47"/>
      <c r="D4" s="47"/>
      <c r="E4" s="47"/>
      <c r="F4" s="47"/>
      <c r="G4" s="47"/>
      <c r="H4" s="47"/>
      <c r="I4" s="47"/>
      <c r="J4" s="47"/>
      <c r="K4" s="47"/>
      <c r="L4" s="58" t="s">
        <v>2</v>
      </c>
    </row>
    <row r="5" spans="1:12" ht="14.25">
      <c r="A5" s="140" t="s">
        <v>157</v>
      </c>
      <c r="B5" s="140"/>
      <c r="C5" s="154" t="s">
        <v>7</v>
      </c>
      <c r="D5" s="145" t="s">
        <v>153</v>
      </c>
      <c r="E5" s="145" t="s">
        <v>158</v>
      </c>
      <c r="F5" s="145" t="s">
        <v>141</v>
      </c>
      <c r="G5" s="145" t="s">
        <v>143</v>
      </c>
      <c r="H5" s="153" t="s">
        <v>159</v>
      </c>
      <c r="I5" s="154"/>
      <c r="J5" s="145" t="s">
        <v>147</v>
      </c>
      <c r="K5" s="145" t="s">
        <v>148</v>
      </c>
      <c r="L5" s="151" t="s">
        <v>151</v>
      </c>
    </row>
    <row r="6" spans="1:12" ht="42.75">
      <c r="A6" s="49" t="s">
        <v>28</v>
      </c>
      <c r="B6" s="50" t="s">
        <v>29</v>
      </c>
      <c r="C6" s="150"/>
      <c r="D6" s="150"/>
      <c r="E6" s="150"/>
      <c r="F6" s="150"/>
      <c r="G6" s="150"/>
      <c r="H6" s="15" t="s">
        <v>160</v>
      </c>
      <c r="I6" s="15" t="s">
        <v>161</v>
      </c>
      <c r="J6" s="150"/>
      <c r="K6" s="150"/>
      <c r="L6" s="150"/>
    </row>
    <row r="7" spans="1:12" ht="14.25">
      <c r="A7" s="142" t="s">
        <v>7</v>
      </c>
      <c r="B7" s="143"/>
      <c r="C7" s="51">
        <f>C8+C15+C18+C24</f>
        <v>3069.4799999999996</v>
      </c>
      <c r="D7" s="51"/>
      <c r="E7" s="51">
        <f>E8+E15+E18+E24</f>
        <v>3069.4799999999996</v>
      </c>
      <c r="F7" s="51"/>
      <c r="G7" s="51"/>
      <c r="H7" s="51"/>
      <c r="I7" s="51"/>
      <c r="J7" s="51"/>
      <c r="K7" s="51"/>
      <c r="L7" s="51"/>
    </row>
    <row r="8" spans="1:12" ht="14.25">
      <c r="A8" s="33" t="s">
        <v>33</v>
      </c>
      <c r="B8" s="34" t="s">
        <v>34</v>
      </c>
      <c r="C8" s="52">
        <f>E8+F8+G8+H8+I8+J8+K8+L8</f>
        <v>162.17000000000002</v>
      </c>
      <c r="D8" s="32"/>
      <c r="E8" s="32">
        <f>E9+E13</f>
        <v>162.17000000000002</v>
      </c>
      <c r="F8" s="32"/>
      <c r="G8" s="32"/>
      <c r="H8" s="32"/>
      <c r="I8" s="32"/>
      <c r="J8" s="32"/>
      <c r="K8" s="32"/>
      <c r="L8" s="32"/>
    </row>
    <row r="9" spans="1:12" ht="14.25">
      <c r="A9" s="33" t="s">
        <v>35</v>
      </c>
      <c r="B9" s="34" t="s">
        <v>36</v>
      </c>
      <c r="C9" s="52">
        <f t="shared" ref="C9:C26" si="0">E9+F9+G9+H9+I9+J9+K9+L9</f>
        <v>159.68</v>
      </c>
      <c r="D9" s="32"/>
      <c r="E9" s="32">
        <v>159.68</v>
      </c>
      <c r="F9" s="32"/>
      <c r="G9" s="32"/>
      <c r="H9" s="32"/>
      <c r="I9" s="32"/>
      <c r="J9" s="32"/>
      <c r="K9" s="32"/>
      <c r="L9" s="32"/>
    </row>
    <row r="10" spans="1:12" ht="14.25">
      <c r="A10" s="33" t="s">
        <v>37</v>
      </c>
      <c r="B10" s="34" t="s">
        <v>38</v>
      </c>
      <c r="C10" s="52">
        <f t="shared" si="0"/>
        <v>49.71</v>
      </c>
      <c r="D10" s="32"/>
      <c r="E10" s="32">
        <v>49.71</v>
      </c>
      <c r="F10" s="32"/>
      <c r="G10" s="32"/>
      <c r="H10" s="32"/>
      <c r="I10" s="32"/>
      <c r="J10" s="32"/>
      <c r="K10" s="32"/>
      <c r="L10" s="32"/>
    </row>
    <row r="11" spans="1:12" ht="14.25">
      <c r="A11" s="33" t="s">
        <v>39</v>
      </c>
      <c r="B11" s="34" t="s">
        <v>40</v>
      </c>
      <c r="C11" s="52">
        <f t="shared" si="0"/>
        <v>24.85</v>
      </c>
      <c r="D11" s="32"/>
      <c r="E11" s="32">
        <v>24.85</v>
      </c>
      <c r="F11" s="32"/>
      <c r="G11" s="32"/>
      <c r="H11" s="32"/>
      <c r="I11" s="32"/>
      <c r="J11" s="32"/>
      <c r="K11" s="32"/>
      <c r="L11" s="32"/>
    </row>
    <row r="12" spans="1:12" ht="14.25">
      <c r="A12" s="33" t="s">
        <v>41</v>
      </c>
      <c r="B12" s="34" t="s">
        <v>162</v>
      </c>
      <c r="C12" s="52">
        <f t="shared" si="0"/>
        <v>85.12</v>
      </c>
      <c r="D12" s="32"/>
      <c r="E12" s="32">
        <v>85.12</v>
      </c>
      <c r="F12" s="32"/>
      <c r="G12" s="32"/>
      <c r="H12" s="32"/>
      <c r="I12" s="32"/>
      <c r="J12" s="32"/>
      <c r="K12" s="32"/>
      <c r="L12" s="32"/>
    </row>
    <row r="13" spans="1:12" ht="14.25">
      <c r="A13" s="33" t="s">
        <v>43</v>
      </c>
      <c r="B13" s="34" t="s">
        <v>44</v>
      </c>
      <c r="C13" s="52">
        <f t="shared" si="0"/>
        <v>2.4900000000000002</v>
      </c>
      <c r="D13" s="32"/>
      <c r="E13" s="32">
        <v>2.4900000000000002</v>
      </c>
      <c r="F13" s="32"/>
      <c r="G13" s="32"/>
      <c r="H13" s="32"/>
      <c r="I13" s="32"/>
      <c r="J13" s="32"/>
      <c r="K13" s="32"/>
      <c r="L13" s="32"/>
    </row>
    <row r="14" spans="1:12" ht="14.25">
      <c r="A14" s="33" t="s">
        <v>45</v>
      </c>
      <c r="B14" s="34" t="s">
        <v>44</v>
      </c>
      <c r="C14" s="52">
        <f t="shared" si="0"/>
        <v>2.4900000000000002</v>
      </c>
      <c r="D14" s="32"/>
      <c r="E14" s="32">
        <v>2.4900000000000002</v>
      </c>
      <c r="F14" s="32"/>
      <c r="G14" s="32"/>
      <c r="H14" s="32"/>
      <c r="I14" s="32"/>
      <c r="J14" s="32"/>
      <c r="K14" s="32"/>
      <c r="L14" s="32"/>
    </row>
    <row r="15" spans="1:12" ht="14.25">
      <c r="A15" s="33" t="s">
        <v>46</v>
      </c>
      <c r="B15" s="34" t="s">
        <v>16</v>
      </c>
      <c r="C15" s="52">
        <f t="shared" si="0"/>
        <v>41.03</v>
      </c>
      <c r="D15" s="32"/>
      <c r="E15" s="32">
        <f t="shared" ref="E15:E16" si="1">E16</f>
        <v>41.03</v>
      </c>
      <c r="F15" s="32"/>
      <c r="G15" s="32"/>
      <c r="H15" s="32"/>
      <c r="I15" s="32"/>
      <c r="J15" s="32"/>
      <c r="K15" s="32"/>
      <c r="L15" s="32"/>
    </row>
    <row r="16" spans="1:12" ht="14.25">
      <c r="A16" s="33" t="s">
        <v>47</v>
      </c>
      <c r="B16" s="34" t="s">
        <v>48</v>
      </c>
      <c r="C16" s="52">
        <f t="shared" si="0"/>
        <v>41.03</v>
      </c>
      <c r="D16" s="53"/>
      <c r="E16" s="53">
        <f t="shared" si="1"/>
        <v>41.03</v>
      </c>
      <c r="F16" s="54"/>
      <c r="G16" s="54"/>
      <c r="H16" s="54"/>
      <c r="I16" s="54"/>
      <c r="J16" s="54"/>
      <c r="K16" s="54"/>
      <c r="L16" s="54"/>
    </row>
    <row r="17" spans="1:12" ht="14.25">
      <c r="A17" s="38" t="s">
        <v>49</v>
      </c>
      <c r="B17" s="39" t="s">
        <v>50</v>
      </c>
      <c r="C17" s="52">
        <f t="shared" si="0"/>
        <v>41.03</v>
      </c>
      <c r="D17" s="55"/>
      <c r="E17" s="55">
        <v>41.03</v>
      </c>
      <c r="F17" s="56"/>
      <c r="G17" s="56"/>
      <c r="H17" s="56"/>
      <c r="I17" s="56"/>
      <c r="J17" s="56"/>
      <c r="K17" s="56"/>
      <c r="L17" s="56"/>
    </row>
    <row r="18" spans="1:12" ht="14.25">
      <c r="A18" s="33" t="s">
        <v>51</v>
      </c>
      <c r="B18" s="34" t="s">
        <v>18</v>
      </c>
      <c r="C18" s="52">
        <f t="shared" si="0"/>
        <v>2827.68</v>
      </c>
      <c r="D18" s="35"/>
      <c r="E18" s="35">
        <f>E19</f>
        <v>2827.68</v>
      </c>
      <c r="F18" s="36"/>
      <c r="G18" s="36"/>
      <c r="H18" s="36"/>
      <c r="I18" s="36"/>
      <c r="J18" s="36"/>
      <c r="K18" s="36"/>
      <c r="L18" s="36"/>
    </row>
    <row r="19" spans="1:12" ht="14.25">
      <c r="A19" s="33" t="s">
        <v>52</v>
      </c>
      <c r="B19" s="34" t="s">
        <v>53</v>
      </c>
      <c r="C19" s="52">
        <f t="shared" si="0"/>
        <v>2827.68</v>
      </c>
      <c r="D19" s="35"/>
      <c r="E19" s="35">
        <v>2827.68</v>
      </c>
      <c r="F19" s="36"/>
      <c r="G19" s="36"/>
      <c r="H19" s="36"/>
      <c r="I19" s="36"/>
      <c r="J19" s="36"/>
      <c r="K19" s="36"/>
      <c r="L19" s="36"/>
    </row>
    <row r="20" spans="1:12" ht="14.25">
      <c r="A20" s="33" t="s">
        <v>54</v>
      </c>
      <c r="B20" s="34" t="s">
        <v>55</v>
      </c>
      <c r="C20" s="52">
        <f t="shared" si="0"/>
        <v>572.67999999999995</v>
      </c>
      <c r="D20" s="35"/>
      <c r="E20" s="35">
        <v>572.67999999999995</v>
      </c>
      <c r="F20" s="36"/>
      <c r="G20" s="36"/>
      <c r="H20" s="36"/>
      <c r="I20" s="36"/>
      <c r="J20" s="36"/>
      <c r="K20" s="36"/>
      <c r="L20" s="36"/>
    </row>
    <row r="21" spans="1:12" ht="14.25">
      <c r="A21" s="33" t="s">
        <v>56</v>
      </c>
      <c r="B21" s="34" t="s">
        <v>57</v>
      </c>
      <c r="C21" s="52">
        <f t="shared" si="0"/>
        <v>1072</v>
      </c>
      <c r="D21" s="35"/>
      <c r="E21" s="46">
        <v>1072</v>
      </c>
      <c r="F21" s="36"/>
      <c r="G21" s="36"/>
      <c r="H21" s="36"/>
      <c r="I21" s="36"/>
      <c r="J21" s="36"/>
      <c r="K21" s="36"/>
      <c r="L21" s="36"/>
    </row>
    <row r="22" spans="1:12" ht="14.25">
      <c r="A22" s="33" t="s">
        <v>58</v>
      </c>
      <c r="B22" s="34" t="s">
        <v>59</v>
      </c>
      <c r="C22" s="52">
        <f t="shared" si="0"/>
        <v>883</v>
      </c>
      <c r="D22" s="45"/>
      <c r="E22" s="46">
        <v>883</v>
      </c>
      <c r="F22" s="40"/>
      <c r="G22" s="40"/>
      <c r="H22" s="40"/>
      <c r="I22" s="36"/>
      <c r="J22" s="36"/>
      <c r="K22" s="36"/>
      <c r="L22" s="36"/>
    </row>
    <row r="23" spans="1:12" ht="14.25">
      <c r="A23" s="33" t="s">
        <v>60</v>
      </c>
      <c r="B23" s="34" t="s">
        <v>61</v>
      </c>
      <c r="C23" s="52">
        <f t="shared" si="0"/>
        <v>300</v>
      </c>
      <c r="D23" s="45"/>
      <c r="E23" s="46">
        <v>300</v>
      </c>
      <c r="F23" s="40"/>
      <c r="G23" s="40"/>
      <c r="H23" s="40"/>
      <c r="I23" s="40"/>
      <c r="J23" s="36"/>
      <c r="K23" s="36"/>
      <c r="L23" s="40"/>
    </row>
    <row r="24" spans="1:12" ht="14.25">
      <c r="A24" s="33" t="s">
        <v>62</v>
      </c>
      <c r="B24" s="34" t="s">
        <v>20</v>
      </c>
      <c r="C24" s="52">
        <f t="shared" si="0"/>
        <v>38.6</v>
      </c>
      <c r="D24" s="45"/>
      <c r="E24" s="46">
        <v>38.6</v>
      </c>
      <c r="F24" s="40"/>
      <c r="G24" s="40"/>
      <c r="H24" s="40"/>
      <c r="I24" s="40"/>
      <c r="J24" s="36"/>
      <c r="K24" s="36"/>
      <c r="L24" s="36"/>
    </row>
    <row r="25" spans="1:12" ht="14.25">
      <c r="A25" s="33" t="s">
        <v>63</v>
      </c>
      <c r="B25" s="34" t="s">
        <v>64</v>
      </c>
      <c r="C25" s="52">
        <f t="shared" si="0"/>
        <v>38.6</v>
      </c>
      <c r="D25" s="45"/>
      <c r="E25" s="37">
        <v>38.6</v>
      </c>
      <c r="F25" s="40"/>
      <c r="G25" s="40"/>
      <c r="H25" s="40"/>
      <c r="I25" s="40"/>
      <c r="J25" s="36"/>
      <c r="K25" s="40"/>
      <c r="L25" s="40"/>
    </row>
    <row r="26" spans="1:12" ht="14.25">
      <c r="A26" s="33" t="s">
        <v>65</v>
      </c>
      <c r="B26" s="34" t="s">
        <v>66</v>
      </c>
      <c r="C26" s="52">
        <f t="shared" si="0"/>
        <v>38.6</v>
      </c>
      <c r="D26" s="45"/>
      <c r="E26" s="46">
        <v>38.6</v>
      </c>
      <c r="F26" s="40"/>
      <c r="G26" s="40"/>
      <c r="H26" s="40"/>
      <c r="I26" s="36"/>
      <c r="J26" s="36"/>
      <c r="K26" s="40"/>
      <c r="L26" s="40"/>
    </row>
    <row r="27" spans="1:12" ht="14.25">
      <c r="A27" s="33"/>
      <c r="B27" s="34"/>
      <c r="C27" s="52"/>
      <c r="D27" s="40"/>
      <c r="E27" s="40"/>
      <c r="F27" s="40"/>
      <c r="G27" s="40"/>
      <c r="H27" s="40"/>
      <c r="I27" s="36"/>
      <c r="J27" s="40"/>
      <c r="K27" s="40"/>
      <c r="L27" s="40"/>
    </row>
  </sheetData>
  <mergeCells count="12">
    <mergeCell ref="A7:B7"/>
    <mergeCell ref="C5:C6"/>
    <mergeCell ref="D5:D6"/>
    <mergeCell ref="E5:E6"/>
    <mergeCell ref="F5:F6"/>
    <mergeCell ref="J5:J6"/>
    <mergeCell ref="K5:K6"/>
    <mergeCell ref="L5:L6"/>
    <mergeCell ref="A2:L3"/>
    <mergeCell ref="A5:B5"/>
    <mergeCell ref="H5:I5"/>
    <mergeCell ref="G5:G6"/>
  </mergeCells>
  <phoneticPr fontId="24" type="noConversion"/>
  <pageMargins left="0.75" right="0.75" top="1" bottom="1" header="0.5" footer="0.5"/>
  <pageSetup paperSize="9" scale="96" orientation="landscape"/>
</worksheet>
</file>

<file path=xl/worksheets/sheet8.xml><?xml version="1.0" encoding="utf-8"?>
<worksheet xmlns="http://schemas.openxmlformats.org/spreadsheetml/2006/main" xmlns:r="http://schemas.openxmlformats.org/officeDocument/2006/relationships">
  <sheetPr>
    <pageSetUpPr fitToPage="1"/>
  </sheetPr>
  <dimension ref="A1:H27"/>
  <sheetViews>
    <sheetView workbookViewId="0">
      <selection activeCell="A2" sqref="A2:H2"/>
    </sheetView>
  </sheetViews>
  <sheetFormatPr defaultColWidth="9" defaultRowHeight="13.5"/>
  <cols>
    <col min="1" max="1" width="11.25" customWidth="1"/>
    <col min="2" max="2" width="34.125" customWidth="1"/>
    <col min="3" max="3" width="9.375"/>
    <col min="4" max="4" width="14" customWidth="1"/>
    <col min="5" max="5" width="9.375"/>
    <col min="8" max="8" width="17.125" customWidth="1"/>
  </cols>
  <sheetData>
    <row r="1" spans="1:8">
      <c r="A1" s="21" t="s">
        <v>163</v>
      </c>
      <c r="B1" s="22"/>
      <c r="C1" s="23"/>
      <c r="D1" s="23"/>
      <c r="E1" s="23"/>
      <c r="F1" s="23"/>
      <c r="G1" s="23"/>
      <c r="H1" s="23"/>
    </row>
    <row r="2" spans="1:8" ht="33">
      <c r="A2" s="152" t="s">
        <v>215</v>
      </c>
      <c r="B2" s="152"/>
      <c r="C2" s="152"/>
      <c r="D2" s="152"/>
      <c r="E2" s="152"/>
      <c r="F2" s="152"/>
      <c r="G2" s="152"/>
      <c r="H2" s="152"/>
    </row>
    <row r="3" spans="1:8" ht="18.75">
      <c r="A3" s="24"/>
      <c r="B3" s="25"/>
      <c r="C3" s="26"/>
      <c r="D3" s="26"/>
      <c r="E3" s="26"/>
      <c r="F3" s="26"/>
      <c r="G3" s="26"/>
      <c r="H3" s="27"/>
    </row>
    <row r="4" spans="1:8" ht="14.25">
      <c r="A4" s="28"/>
      <c r="B4" s="29"/>
      <c r="C4" s="28"/>
      <c r="D4" s="28"/>
      <c r="E4" s="28"/>
      <c r="F4" s="28"/>
      <c r="G4" s="28"/>
      <c r="H4" s="30" t="s">
        <v>2</v>
      </c>
    </row>
    <row r="5" spans="1:8" ht="42.75">
      <c r="A5" s="15" t="s">
        <v>28</v>
      </c>
      <c r="B5" s="15" t="s">
        <v>29</v>
      </c>
      <c r="C5" s="15" t="s">
        <v>7</v>
      </c>
      <c r="D5" s="31" t="s">
        <v>31</v>
      </c>
      <c r="E5" s="15" t="s">
        <v>32</v>
      </c>
      <c r="F5" s="15" t="s">
        <v>164</v>
      </c>
      <c r="G5" s="15" t="s">
        <v>165</v>
      </c>
      <c r="H5" s="15" t="s">
        <v>166</v>
      </c>
    </row>
    <row r="6" spans="1:8" ht="14.25">
      <c r="A6" s="142" t="s">
        <v>7</v>
      </c>
      <c r="B6" s="143"/>
      <c r="C6" s="32">
        <f>D6+E6+F6+G6+H6</f>
        <v>3069.48</v>
      </c>
      <c r="D6" s="32">
        <f>D7+D14+D17+D23</f>
        <v>814.48</v>
      </c>
      <c r="E6" s="32">
        <f>E7+E13+E17+E23</f>
        <v>2255</v>
      </c>
      <c r="F6" s="32"/>
      <c r="G6" s="32"/>
      <c r="H6" s="32"/>
    </row>
    <row r="7" spans="1:8" ht="17.100000000000001" customHeight="1">
      <c r="A7" s="33" t="s">
        <v>33</v>
      </c>
      <c r="B7" s="34" t="s">
        <v>34</v>
      </c>
      <c r="C7" s="32">
        <f>SUM(D7:H7)</f>
        <v>162.17000000000002</v>
      </c>
      <c r="D7" s="32">
        <f>D8+D12</f>
        <v>162.17000000000002</v>
      </c>
      <c r="E7" s="32"/>
      <c r="F7" s="32"/>
      <c r="G7" s="32"/>
      <c r="H7" s="32"/>
    </row>
    <row r="8" spans="1:8" ht="17.100000000000001" customHeight="1">
      <c r="A8" s="33" t="s">
        <v>35</v>
      </c>
      <c r="B8" s="34" t="s">
        <v>36</v>
      </c>
      <c r="C8" s="32">
        <f>SUM(D8:H8)</f>
        <v>159.68</v>
      </c>
      <c r="D8" s="32">
        <f>D9+D10+D11</f>
        <v>159.68</v>
      </c>
      <c r="E8" s="32"/>
      <c r="F8" s="32"/>
      <c r="G8" s="32"/>
      <c r="H8" s="32"/>
    </row>
    <row r="9" spans="1:8" ht="17.100000000000001" customHeight="1">
      <c r="A9" s="33" t="s">
        <v>37</v>
      </c>
      <c r="B9" s="34" t="s">
        <v>38</v>
      </c>
      <c r="C9" s="32">
        <f>SUM(D9:H9)</f>
        <v>49.71</v>
      </c>
      <c r="D9" s="32">
        <v>49.71</v>
      </c>
      <c r="E9" s="32"/>
      <c r="F9" s="32"/>
      <c r="G9" s="32"/>
      <c r="H9" s="32"/>
    </row>
    <row r="10" spans="1:8" ht="17.100000000000001" customHeight="1">
      <c r="A10" s="33" t="s">
        <v>39</v>
      </c>
      <c r="B10" s="34" t="s">
        <v>40</v>
      </c>
      <c r="C10" s="32">
        <f>SUM(D10:H10)</f>
        <v>24.85</v>
      </c>
      <c r="D10" s="35">
        <v>24.85</v>
      </c>
      <c r="E10" s="35"/>
      <c r="F10" s="36"/>
      <c r="G10" s="36"/>
      <c r="H10" s="36"/>
    </row>
    <row r="11" spans="1:8" ht="17.100000000000001" customHeight="1">
      <c r="A11" s="33" t="s">
        <v>41</v>
      </c>
      <c r="B11" s="34" t="s">
        <v>42</v>
      </c>
      <c r="C11" s="32"/>
      <c r="D11" s="35">
        <v>85.12</v>
      </c>
      <c r="E11" s="35"/>
      <c r="F11" s="36"/>
      <c r="G11" s="36"/>
      <c r="H11" s="36"/>
    </row>
    <row r="12" spans="1:8" ht="17.100000000000001" customHeight="1">
      <c r="A12" s="33" t="s">
        <v>43</v>
      </c>
      <c r="B12" s="34" t="s">
        <v>44</v>
      </c>
      <c r="C12" s="32">
        <f t="shared" ref="C12:C25" si="0">SUM(D12:H12)</f>
        <v>2.4900000000000002</v>
      </c>
      <c r="D12" s="35">
        <f t="shared" ref="D12:D15" si="1">D13</f>
        <v>2.4900000000000002</v>
      </c>
      <c r="E12" s="35"/>
      <c r="F12" s="36"/>
      <c r="G12" s="36"/>
      <c r="H12" s="36"/>
    </row>
    <row r="13" spans="1:8" ht="17.100000000000001" customHeight="1">
      <c r="A13" s="33" t="s">
        <v>45</v>
      </c>
      <c r="B13" s="34" t="s">
        <v>44</v>
      </c>
      <c r="C13" s="32">
        <f t="shared" si="0"/>
        <v>2.4900000000000002</v>
      </c>
      <c r="D13" s="35">
        <v>2.4900000000000002</v>
      </c>
      <c r="E13" s="37"/>
      <c r="F13" s="36"/>
      <c r="G13" s="36"/>
      <c r="H13" s="36"/>
    </row>
    <row r="14" spans="1:8" ht="17.100000000000001" customHeight="1">
      <c r="A14" s="33" t="s">
        <v>46</v>
      </c>
      <c r="B14" s="34" t="s">
        <v>16</v>
      </c>
      <c r="C14" s="32">
        <f t="shared" si="0"/>
        <v>41.03</v>
      </c>
      <c r="D14" s="35">
        <f t="shared" si="1"/>
        <v>41.03</v>
      </c>
      <c r="E14" s="37"/>
      <c r="F14" s="36"/>
      <c r="G14" s="36"/>
      <c r="H14" s="36"/>
    </row>
    <row r="15" spans="1:8" ht="17.100000000000001" customHeight="1">
      <c r="A15" s="33" t="s">
        <v>47</v>
      </c>
      <c r="B15" s="34" t="s">
        <v>48</v>
      </c>
      <c r="C15" s="32">
        <f t="shared" si="0"/>
        <v>41.03</v>
      </c>
      <c r="D15" s="35">
        <f t="shared" si="1"/>
        <v>41.03</v>
      </c>
      <c r="E15" s="37"/>
      <c r="F15" s="36"/>
      <c r="G15" s="36"/>
      <c r="H15" s="36"/>
    </row>
    <row r="16" spans="1:8" ht="17.100000000000001" customHeight="1">
      <c r="A16" s="38" t="s">
        <v>49</v>
      </c>
      <c r="B16" s="39" t="s">
        <v>50</v>
      </c>
      <c r="C16" s="32">
        <f t="shared" si="0"/>
        <v>41.03</v>
      </c>
      <c r="D16" s="35">
        <v>41.03</v>
      </c>
      <c r="E16" s="37"/>
      <c r="F16" s="36"/>
      <c r="G16" s="36"/>
      <c r="H16" s="40"/>
    </row>
    <row r="17" spans="1:8" ht="17.100000000000001" customHeight="1">
      <c r="A17" s="38" t="s">
        <v>51</v>
      </c>
      <c r="B17" s="39" t="s">
        <v>18</v>
      </c>
      <c r="C17" s="32">
        <f t="shared" si="0"/>
        <v>2827.68</v>
      </c>
      <c r="D17" s="41">
        <f>D18</f>
        <v>572.67999999999995</v>
      </c>
      <c r="E17" s="42">
        <f>E18</f>
        <v>2255</v>
      </c>
      <c r="F17" s="43"/>
      <c r="G17" s="43"/>
      <c r="H17" s="44"/>
    </row>
    <row r="18" spans="1:8" ht="17.100000000000001" customHeight="1">
      <c r="A18" s="33" t="s">
        <v>52</v>
      </c>
      <c r="B18" s="34" t="s">
        <v>53</v>
      </c>
      <c r="C18" s="32">
        <f t="shared" si="0"/>
        <v>2827.68</v>
      </c>
      <c r="D18" s="35">
        <f>D19+D20+D21+D22</f>
        <v>572.67999999999995</v>
      </c>
      <c r="E18" s="37">
        <f>E19+E20+E21+E22</f>
        <v>2255</v>
      </c>
      <c r="F18" s="36"/>
      <c r="G18" s="36"/>
      <c r="H18" s="40"/>
    </row>
    <row r="19" spans="1:8" ht="17.100000000000001" customHeight="1">
      <c r="A19" s="33" t="s">
        <v>54</v>
      </c>
      <c r="B19" s="34" t="s">
        <v>55</v>
      </c>
      <c r="C19" s="32">
        <f t="shared" si="0"/>
        <v>572.67999999999995</v>
      </c>
      <c r="D19" s="45">
        <v>572.67999999999995</v>
      </c>
      <c r="E19" s="46"/>
      <c r="F19" s="36"/>
      <c r="G19" s="36"/>
      <c r="H19" s="36"/>
    </row>
    <row r="20" spans="1:8" ht="17.100000000000001" customHeight="1">
      <c r="A20" s="33" t="s">
        <v>56</v>
      </c>
      <c r="B20" s="34" t="s">
        <v>57</v>
      </c>
      <c r="C20" s="32">
        <f t="shared" si="0"/>
        <v>1072</v>
      </c>
      <c r="D20" s="45"/>
      <c r="E20" s="46">
        <v>1072</v>
      </c>
      <c r="F20" s="36"/>
      <c r="G20" s="36"/>
      <c r="H20" s="40"/>
    </row>
    <row r="21" spans="1:8" ht="17.100000000000001" customHeight="1">
      <c r="A21" s="33" t="s">
        <v>58</v>
      </c>
      <c r="B21" s="34" t="s">
        <v>59</v>
      </c>
      <c r="C21" s="32">
        <f t="shared" si="0"/>
        <v>883</v>
      </c>
      <c r="D21" s="45"/>
      <c r="E21" s="46">
        <v>883</v>
      </c>
      <c r="F21" s="36"/>
      <c r="G21" s="40"/>
      <c r="H21" s="40"/>
    </row>
    <row r="22" spans="1:8" ht="17.100000000000001" customHeight="1">
      <c r="A22" s="33" t="s">
        <v>60</v>
      </c>
      <c r="B22" s="34" t="s">
        <v>61</v>
      </c>
      <c r="C22" s="32">
        <f t="shared" si="0"/>
        <v>300</v>
      </c>
      <c r="D22" s="45"/>
      <c r="E22" s="46">
        <v>300</v>
      </c>
      <c r="F22" s="40"/>
      <c r="G22" s="40"/>
      <c r="H22" s="36"/>
    </row>
    <row r="23" spans="1:8" ht="17.100000000000001" customHeight="1">
      <c r="A23" s="33" t="s">
        <v>62</v>
      </c>
      <c r="B23" s="34" t="s">
        <v>20</v>
      </c>
      <c r="C23" s="32">
        <f t="shared" si="0"/>
        <v>38.6</v>
      </c>
      <c r="D23" s="46">
        <v>38.6</v>
      </c>
      <c r="E23" s="35"/>
      <c r="F23" s="40"/>
      <c r="G23" s="40"/>
      <c r="H23" s="40"/>
    </row>
    <row r="24" spans="1:8" ht="17.100000000000001" customHeight="1">
      <c r="A24" s="33" t="s">
        <v>63</v>
      </c>
      <c r="B24" s="34" t="s">
        <v>64</v>
      </c>
      <c r="C24" s="32">
        <f t="shared" si="0"/>
        <v>38.6</v>
      </c>
      <c r="D24" s="46">
        <v>38.6</v>
      </c>
      <c r="E24" s="45"/>
      <c r="F24" s="36"/>
      <c r="G24" s="40"/>
      <c r="H24" s="40"/>
    </row>
    <row r="25" spans="1:8" ht="17.100000000000001" customHeight="1">
      <c r="A25" s="33" t="s">
        <v>65</v>
      </c>
      <c r="B25" s="34" t="s">
        <v>66</v>
      </c>
      <c r="C25" s="32">
        <f t="shared" si="0"/>
        <v>38.6</v>
      </c>
      <c r="D25" s="46">
        <v>38.6</v>
      </c>
      <c r="E25" s="45"/>
      <c r="F25" s="40"/>
      <c r="G25" s="40"/>
      <c r="H25" s="40"/>
    </row>
    <row r="26" spans="1:8">
      <c r="A26" s="23"/>
      <c r="B26" s="23"/>
      <c r="C26" s="23"/>
      <c r="D26" s="23"/>
      <c r="E26" s="23"/>
      <c r="F26" s="23"/>
      <c r="G26" s="22"/>
      <c r="H26" s="23"/>
    </row>
    <row r="27" spans="1:8">
      <c r="A27" s="23"/>
      <c r="B27" s="22"/>
      <c r="C27" s="23"/>
      <c r="D27" s="23"/>
      <c r="E27" s="23"/>
      <c r="F27" s="23"/>
      <c r="G27" s="23"/>
      <c r="H27" s="23"/>
    </row>
  </sheetData>
  <mergeCells count="2">
    <mergeCell ref="A2:H2"/>
    <mergeCell ref="A6:B6"/>
  </mergeCells>
  <phoneticPr fontId="24" type="noConversion"/>
  <pageMargins left="0.75" right="0.75" top="1" bottom="1" header="0.5" footer="0.5"/>
  <pageSetup paperSize="9" scale="99" orientation="landscape"/>
</worksheet>
</file>

<file path=xl/worksheets/sheet9.xml><?xml version="1.0" encoding="utf-8"?>
<worksheet xmlns="http://schemas.openxmlformats.org/spreadsheetml/2006/main" xmlns:r="http://schemas.openxmlformats.org/officeDocument/2006/relationships">
  <sheetPr>
    <pageSetUpPr fitToPage="1"/>
  </sheetPr>
  <dimension ref="A1:L9"/>
  <sheetViews>
    <sheetView workbookViewId="0">
      <selection activeCell="N15" sqref="N15"/>
    </sheetView>
  </sheetViews>
  <sheetFormatPr defaultColWidth="9" defaultRowHeight="13.5"/>
  <cols>
    <col min="1" max="1" width="13" customWidth="1"/>
    <col min="2" max="2" width="9.375"/>
    <col min="3" max="3" width="6.75" customWidth="1"/>
    <col min="4" max="4" width="9.375"/>
    <col min="10" max="10" width="6.75" customWidth="1"/>
    <col min="11" max="11" width="7.875" customWidth="1"/>
    <col min="12" max="12" width="29.125" customWidth="1"/>
  </cols>
  <sheetData>
    <row r="1" spans="1:12">
      <c r="A1" s="12" t="s">
        <v>167</v>
      </c>
      <c r="B1" s="13"/>
      <c r="C1" s="13"/>
      <c r="D1" s="13"/>
      <c r="E1" s="13"/>
      <c r="F1" s="13"/>
      <c r="G1" s="14"/>
      <c r="H1" s="14"/>
      <c r="I1" s="14"/>
      <c r="J1" s="14"/>
      <c r="K1" s="14"/>
    </row>
    <row r="2" spans="1:12" ht="27">
      <c r="A2" s="157" t="s">
        <v>168</v>
      </c>
      <c r="B2" s="157"/>
      <c r="C2" s="157"/>
      <c r="D2" s="157"/>
      <c r="E2" s="157"/>
      <c r="F2" s="157"/>
      <c r="G2" s="157"/>
      <c r="H2" s="157"/>
      <c r="I2" s="157"/>
      <c r="J2" s="157"/>
      <c r="K2" s="157"/>
    </row>
    <row r="3" spans="1:12">
      <c r="A3" s="13"/>
      <c r="B3" s="13"/>
      <c r="C3" s="13"/>
      <c r="D3" s="13"/>
      <c r="E3" s="13"/>
      <c r="F3" s="13"/>
      <c r="G3" s="14"/>
      <c r="H3" s="14"/>
      <c r="I3" s="14"/>
      <c r="J3" s="14"/>
      <c r="K3" s="14" t="s">
        <v>2</v>
      </c>
    </row>
    <row r="4" spans="1:12" ht="14.25">
      <c r="A4" s="158" t="s">
        <v>5</v>
      </c>
      <c r="B4" s="145" t="s">
        <v>7</v>
      </c>
      <c r="C4" s="145" t="s">
        <v>153</v>
      </c>
      <c r="D4" s="145" t="s">
        <v>158</v>
      </c>
      <c r="E4" s="145" t="s">
        <v>141</v>
      </c>
      <c r="F4" s="145" t="s">
        <v>143</v>
      </c>
      <c r="G4" s="145" t="s">
        <v>145</v>
      </c>
      <c r="H4" s="145"/>
      <c r="I4" s="145" t="s">
        <v>147</v>
      </c>
      <c r="J4" s="145" t="s">
        <v>148</v>
      </c>
      <c r="K4" s="145" t="s">
        <v>151</v>
      </c>
      <c r="L4" s="155" t="s">
        <v>169</v>
      </c>
    </row>
    <row r="5" spans="1:12" ht="42.75">
      <c r="A5" s="158"/>
      <c r="B5" s="145"/>
      <c r="C5" s="145"/>
      <c r="D5" s="145"/>
      <c r="E5" s="145"/>
      <c r="F5" s="145"/>
      <c r="G5" s="15" t="s">
        <v>160</v>
      </c>
      <c r="H5" s="15" t="s">
        <v>170</v>
      </c>
      <c r="I5" s="145"/>
      <c r="J5" s="145"/>
      <c r="K5" s="145"/>
      <c r="L5" s="156"/>
    </row>
    <row r="6" spans="1:12" ht="14.25">
      <c r="A6" s="16" t="s">
        <v>7</v>
      </c>
      <c r="B6" s="17">
        <v>1018</v>
      </c>
      <c r="C6" s="17"/>
      <c r="D6" s="17">
        <v>1018</v>
      </c>
      <c r="E6" s="18"/>
      <c r="F6" s="18"/>
      <c r="G6" s="18"/>
      <c r="H6" s="18"/>
      <c r="I6" s="18"/>
      <c r="J6" s="18"/>
      <c r="K6" s="18"/>
      <c r="L6" s="20"/>
    </row>
    <row r="7" spans="1:12" ht="14.25">
      <c r="A7" s="19" t="s">
        <v>171</v>
      </c>
      <c r="B7" s="17">
        <v>120</v>
      </c>
      <c r="C7" s="17"/>
      <c r="D7" s="17">
        <v>120</v>
      </c>
      <c r="E7" s="18"/>
      <c r="F7" s="18"/>
      <c r="G7" s="18"/>
      <c r="H7" s="18"/>
      <c r="I7" s="18"/>
      <c r="J7" s="18"/>
      <c r="K7" s="18"/>
      <c r="L7" s="20"/>
    </row>
    <row r="8" spans="1:12" ht="14.25">
      <c r="A8" s="19" t="s">
        <v>172</v>
      </c>
      <c r="B8" s="17">
        <v>168</v>
      </c>
      <c r="C8" s="17"/>
      <c r="D8" s="17">
        <v>168</v>
      </c>
      <c r="E8" s="18"/>
      <c r="F8" s="18"/>
      <c r="G8" s="18"/>
      <c r="H8" s="18"/>
      <c r="I8" s="18"/>
      <c r="J8" s="18"/>
      <c r="K8" s="18"/>
      <c r="L8" s="20"/>
    </row>
    <row r="9" spans="1:12" ht="14.25">
      <c r="A9" s="19" t="s">
        <v>173</v>
      </c>
      <c r="B9" s="17">
        <v>730</v>
      </c>
      <c r="C9" s="18"/>
      <c r="D9" s="17">
        <v>730</v>
      </c>
      <c r="E9" s="18"/>
      <c r="F9" s="18"/>
      <c r="G9" s="18"/>
      <c r="H9" s="18"/>
      <c r="I9" s="18"/>
      <c r="J9" s="18"/>
      <c r="K9" s="18"/>
      <c r="L9" s="20" t="s">
        <v>174</v>
      </c>
    </row>
  </sheetData>
  <mergeCells count="12">
    <mergeCell ref="L4:L5"/>
    <mergeCell ref="A2:K2"/>
    <mergeCell ref="G4:H4"/>
    <mergeCell ref="A4:A5"/>
    <mergeCell ref="B4:B5"/>
    <mergeCell ref="C4:C5"/>
    <mergeCell ref="D4:D5"/>
    <mergeCell ref="E4:E5"/>
    <mergeCell ref="F4:F5"/>
    <mergeCell ref="I4:I5"/>
    <mergeCell ref="J4:J5"/>
    <mergeCell ref="K4:K5"/>
  </mergeCells>
  <phoneticPr fontId="24" type="noConversion"/>
  <pageMargins left="0.75" right="0.75" top="1" bottom="1" header="0.5" footer="0.5"/>
  <pageSetup paperSize="9" scale="97"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10</vt:i4>
      </vt:variant>
    </vt:vector>
  </HeadingPairs>
  <TitlesOfParts>
    <vt:vector size="10" baseType="lpstr">
      <vt:lpstr>财政拨款收支总表</vt:lpstr>
      <vt:lpstr>一般公共预算财政拨款收支总表</vt:lpstr>
      <vt:lpstr>一般公共预算财政拨款基本支出</vt:lpstr>
      <vt:lpstr>一般公共预算“三公”经费支出表</vt:lpstr>
      <vt:lpstr>政府性基金预算支出表</vt:lpstr>
      <vt:lpstr>收支总表</vt:lpstr>
      <vt:lpstr>收入总表</vt:lpstr>
      <vt:lpstr>支出总表</vt:lpstr>
      <vt:lpstr>政府采购预算明细表</vt:lpstr>
      <vt:lpstr>项目绩效目标表</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dreamsummit</cp:lastModifiedBy>
  <dcterms:created xsi:type="dcterms:W3CDTF">2022-02-09T07:16:00Z</dcterms:created>
  <dcterms:modified xsi:type="dcterms:W3CDTF">2022-03-02T01:52:26Z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BC8E7AC62F3546A08DCB02F678E7884B</vt:lpwstr>
  </property>
  <property fmtid="{D5CDD505-2E9C-101B-9397-08002B2CF9AE}" pid="3" name="KSOProductBuildVer">
    <vt:lpwstr>2052-11.1.0.10314</vt:lpwstr>
  </property>
</Properties>
</file>