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20730" windowHeight="11640" firstSheet="7" activeTab="1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整体绩效目标表" sheetId="16" r:id="rId11"/>
    <sheet name="11项目绩效目标表" sheetId="17" r:id="rId12"/>
  </sheets>
  <definedNames>
    <definedName name="_xlnm._FilterDatabase" localSheetId="0" hidden="1">'2018-2019对比表 '!$A$4:$I$258</definedName>
    <definedName name="_xlnm.Print_Area" localSheetId="1">'1 财政拨款收支总表'!$A$1:$G$19</definedName>
    <definedName name="_xlnm.Print_Area" localSheetId="2">'2 一般公共预算支出-无上年数'!$A$1:$E$63</definedName>
    <definedName name="_xlnm.Print_Area" localSheetId="3">'3 一般公共预算财政基本支出'!$A$1:$E$41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部门收支总表'!$A$1:$D$20</definedName>
    <definedName name="_xlnm.Print_Area" localSheetId="7">'7 部门收入总表'!$A$1:$L$62</definedName>
    <definedName name="_xlnm.Print_Area" localSheetId="8">'8 部门支出总表'!$A$1:$H$61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1" l="1"/>
  <c r="E6" i="11"/>
  <c r="C6" i="11"/>
  <c r="D7" i="10"/>
  <c r="E7" i="10"/>
  <c r="C7" i="10"/>
  <c r="D7" i="5"/>
  <c r="E7" i="5"/>
  <c r="C7" i="5"/>
  <c r="E56" i="5"/>
  <c r="D12" i="4" l="1"/>
  <c r="D13" i="4"/>
  <c r="D14" i="4"/>
  <c r="D15" i="4"/>
  <c r="D16" i="4"/>
  <c r="D17" i="4"/>
  <c r="D11" i="4"/>
  <c r="I4" i="16" l="1"/>
  <c r="E4" i="16"/>
  <c r="D40" i="11"/>
  <c r="E55" i="11"/>
  <c r="C43" i="11"/>
  <c r="D32" i="11"/>
  <c r="C34" i="11"/>
  <c r="C33" i="11"/>
  <c r="C35" i="11"/>
  <c r="C36" i="11"/>
  <c r="D25" i="11"/>
  <c r="C21" i="11"/>
  <c r="E20" i="11"/>
  <c r="E19" i="11" s="1"/>
  <c r="C20" i="11"/>
  <c r="D22" i="11"/>
  <c r="E22" i="11"/>
  <c r="C23" i="11"/>
  <c r="D14" i="11"/>
  <c r="E14" i="11"/>
  <c r="E56" i="10"/>
  <c r="E55" i="10" s="1"/>
  <c r="E58" i="10"/>
  <c r="E60" i="10"/>
  <c r="E61" i="10"/>
  <c r="E45" i="10"/>
  <c r="E41" i="10"/>
  <c r="E40" i="10" s="1"/>
  <c r="C44" i="10"/>
  <c r="E28" i="10"/>
  <c r="C35" i="10"/>
  <c r="C34" i="10"/>
  <c r="E26" i="10"/>
  <c r="E25" i="10" s="1"/>
  <c r="E18" i="5"/>
  <c r="C18" i="5" s="1"/>
  <c r="D15" i="5"/>
  <c r="E15" i="5"/>
  <c r="D15" i="10"/>
  <c r="E15" i="10"/>
  <c r="C24" i="10"/>
  <c r="E23" i="10"/>
  <c r="C23" i="10" s="1"/>
  <c r="C24" i="5"/>
  <c r="E18" i="10"/>
  <c r="C22" i="11" l="1"/>
  <c r="E23" i="5"/>
  <c r="D41" i="5"/>
  <c r="C44" i="5"/>
  <c r="D33" i="5"/>
  <c r="C34" i="5"/>
  <c r="C35" i="5"/>
  <c r="C36" i="5"/>
  <c r="C37" i="5"/>
  <c r="C32" i="5"/>
  <c r="E58" i="5"/>
  <c r="E9" i="5"/>
  <c r="C23" i="5" l="1"/>
  <c r="E7" i="4" l="1"/>
  <c r="D61" i="10"/>
  <c r="D60" i="10" s="1"/>
  <c r="D58" i="10"/>
  <c r="D53" i="10"/>
  <c r="C53" i="10" s="1"/>
  <c r="D51" i="10"/>
  <c r="C51" i="10" s="1"/>
  <c r="D48" i="10"/>
  <c r="C48" i="10" s="1"/>
  <c r="D46" i="10"/>
  <c r="D41" i="10"/>
  <c r="C41" i="10" s="1"/>
  <c r="D38" i="10"/>
  <c r="D33" i="10"/>
  <c r="C33" i="10" s="1"/>
  <c r="D31" i="10"/>
  <c r="C31" i="10" s="1"/>
  <c r="D29" i="10"/>
  <c r="D26" i="10"/>
  <c r="D25" i="10" s="1"/>
  <c r="D21" i="10"/>
  <c r="D20" i="10" s="1"/>
  <c r="D18" i="10"/>
  <c r="D17" i="10" s="1"/>
  <c r="D11" i="10"/>
  <c r="D9" i="10"/>
  <c r="D60" i="11"/>
  <c r="C60" i="11" s="1"/>
  <c r="E57" i="11"/>
  <c r="D57" i="11"/>
  <c r="D55" i="11"/>
  <c r="E52" i="11"/>
  <c r="E49" i="11" s="1"/>
  <c r="D52" i="11"/>
  <c r="D50" i="11"/>
  <c r="C50" i="11" s="1"/>
  <c r="E47" i="11"/>
  <c r="D47" i="11"/>
  <c r="E45" i="11"/>
  <c r="D45" i="11"/>
  <c r="D39" i="11"/>
  <c r="C39" i="11" s="1"/>
  <c r="D37" i="11"/>
  <c r="C37" i="11" s="1"/>
  <c r="C32" i="11"/>
  <c r="E30" i="11"/>
  <c r="E27" i="11" s="1"/>
  <c r="D30" i="11"/>
  <c r="D28" i="11"/>
  <c r="C28" i="11" s="1"/>
  <c r="E25" i="11"/>
  <c r="E24" i="11" s="1"/>
  <c r="D24" i="11"/>
  <c r="D19" i="11"/>
  <c r="E17" i="11"/>
  <c r="E16" i="11" s="1"/>
  <c r="D17" i="11"/>
  <c r="D16" i="11" s="1"/>
  <c r="E10" i="11"/>
  <c r="D10" i="11"/>
  <c r="E8" i="11"/>
  <c r="D8" i="11"/>
  <c r="D61" i="5"/>
  <c r="C61" i="5" s="1"/>
  <c r="C58" i="5"/>
  <c r="D56" i="5"/>
  <c r="D55" i="5" s="1"/>
  <c r="D51" i="5"/>
  <c r="D50" i="5" s="1"/>
  <c r="E53" i="5"/>
  <c r="E50" i="5" s="1"/>
  <c r="E48" i="5"/>
  <c r="E46" i="5"/>
  <c r="C46" i="5" s="1"/>
  <c r="D40" i="5"/>
  <c r="C40" i="5" s="1"/>
  <c r="C39" i="5"/>
  <c r="D38" i="5"/>
  <c r="C38" i="5" s="1"/>
  <c r="C33" i="5"/>
  <c r="E31" i="5"/>
  <c r="E29" i="5"/>
  <c r="D29" i="5"/>
  <c r="C42" i="5"/>
  <c r="C43" i="5"/>
  <c r="C47" i="5"/>
  <c r="C49" i="5"/>
  <c r="C52" i="5"/>
  <c r="C54" i="5"/>
  <c r="C57" i="5"/>
  <c r="C59" i="5"/>
  <c r="C62" i="5"/>
  <c r="E26" i="5"/>
  <c r="E25" i="5" s="1"/>
  <c r="D26" i="5"/>
  <c r="C26" i="5" s="1"/>
  <c r="E21" i="5"/>
  <c r="C9" i="5"/>
  <c r="E17" i="5"/>
  <c r="C17" i="5" s="1"/>
  <c r="E11" i="5"/>
  <c r="D11" i="5"/>
  <c r="D8" i="5" s="1"/>
  <c r="B6" i="12"/>
  <c r="B8" i="12"/>
  <c r="B9" i="12"/>
  <c r="B7" i="12"/>
  <c r="D6" i="12"/>
  <c r="C18" i="11"/>
  <c r="C26" i="11"/>
  <c r="C29" i="11"/>
  <c r="C31" i="11"/>
  <c r="C38" i="11"/>
  <c r="C41" i="11"/>
  <c r="C42" i="11"/>
  <c r="C46" i="11"/>
  <c r="C48" i="11"/>
  <c r="C51" i="11"/>
  <c r="C53" i="11"/>
  <c r="C56" i="11"/>
  <c r="C58" i="11"/>
  <c r="C61" i="11"/>
  <c r="C22" i="10"/>
  <c r="C27" i="10"/>
  <c r="C30" i="10"/>
  <c r="C32" i="10"/>
  <c r="C36" i="10"/>
  <c r="C37" i="10"/>
  <c r="C38" i="10"/>
  <c r="C39" i="10"/>
  <c r="C42" i="10"/>
  <c r="C43" i="10"/>
  <c r="C47" i="10"/>
  <c r="C49" i="10"/>
  <c r="C52" i="10"/>
  <c r="C54" i="10"/>
  <c r="C56" i="10"/>
  <c r="C57" i="10"/>
  <c r="C59" i="10"/>
  <c r="C62" i="10"/>
  <c r="D7" i="11" l="1"/>
  <c r="C55" i="11"/>
  <c r="D54" i="11"/>
  <c r="C52" i="11"/>
  <c r="C57" i="11"/>
  <c r="C21" i="5"/>
  <c r="E20" i="5"/>
  <c r="C20" i="5" s="1"/>
  <c r="E28" i="5"/>
  <c r="D28" i="10"/>
  <c r="C28" i="10" s="1"/>
  <c r="D45" i="10"/>
  <c r="C61" i="10"/>
  <c r="C29" i="10"/>
  <c r="C46" i="10"/>
  <c r="D55" i="10"/>
  <c r="C55" i="10" s="1"/>
  <c r="D40" i="10"/>
  <c r="C40" i="10" s="1"/>
  <c r="D50" i="10"/>
  <c r="C50" i="10" s="1"/>
  <c r="D59" i="11"/>
  <c r="C59" i="11" s="1"/>
  <c r="E7" i="11"/>
  <c r="C7" i="11" s="1"/>
  <c r="C45" i="10"/>
  <c r="D8" i="10"/>
  <c r="C8" i="10" s="1"/>
  <c r="D28" i="5"/>
  <c r="E8" i="5"/>
  <c r="C8" i="5"/>
  <c r="D60" i="5"/>
  <c r="C60" i="5" s="1"/>
  <c r="C58" i="10"/>
  <c r="E54" i="11"/>
  <c r="C60" i="10"/>
  <c r="C26" i="10"/>
  <c r="C20" i="10"/>
  <c r="C25" i="10"/>
  <c r="C21" i="10"/>
  <c r="C47" i="11"/>
  <c r="D44" i="11"/>
  <c r="D49" i="11"/>
  <c r="C49" i="11" s="1"/>
  <c r="C45" i="11"/>
  <c r="E44" i="11"/>
  <c r="D27" i="11"/>
  <c r="C27" i="11" s="1"/>
  <c r="C40" i="11"/>
  <c r="C30" i="11"/>
  <c r="C17" i="11"/>
  <c r="C25" i="11"/>
  <c r="C24" i="11"/>
  <c r="C19" i="11"/>
  <c r="C16" i="11"/>
  <c r="E55" i="5"/>
  <c r="C55" i="5" s="1"/>
  <c r="C56" i="5"/>
  <c r="E45" i="5"/>
  <c r="C45" i="5" s="1"/>
  <c r="C48" i="5"/>
  <c r="C41" i="5"/>
  <c r="C51" i="5"/>
  <c r="C50" i="5"/>
  <c r="C53" i="5"/>
  <c r="C29" i="5"/>
  <c r="D25" i="5"/>
  <c r="C25" i="5" s="1"/>
  <c r="C28" i="5" l="1"/>
  <c r="C54" i="11"/>
  <c r="C44" i="11"/>
  <c r="C10" i="5"/>
  <c r="C27" i="5"/>
  <c r="C30" i="5"/>
  <c r="C31" i="5"/>
  <c r="C19" i="5"/>
  <c r="C14" i="5"/>
  <c r="C8" i="11" l="1"/>
  <c r="C9" i="11"/>
  <c r="C10" i="11"/>
  <c r="C11" i="11"/>
  <c r="C12" i="11"/>
  <c r="C13" i="11"/>
  <c r="C14" i="11"/>
  <c r="C15" i="11"/>
  <c r="F9" i="10"/>
  <c r="G9" i="10"/>
  <c r="H9" i="10"/>
  <c r="I9" i="10"/>
  <c r="J9" i="10"/>
  <c r="K9" i="10"/>
  <c r="L9" i="10"/>
  <c r="E9" i="8"/>
  <c r="D9" i="8"/>
  <c r="C13" i="5"/>
  <c r="C15" i="5"/>
  <c r="C16" i="5"/>
  <c r="C22" i="5"/>
  <c r="C12" i="5"/>
  <c r="C9" i="10" l="1"/>
  <c r="C10" i="10"/>
  <c r="C11" i="10"/>
  <c r="C12" i="10"/>
  <c r="C13" i="10"/>
  <c r="C14" i="10"/>
  <c r="C15" i="10"/>
  <c r="C16" i="10"/>
  <c r="C17" i="10"/>
  <c r="C18" i="10"/>
  <c r="C19" i="10"/>
  <c r="D17" i="9"/>
  <c r="C9" i="8"/>
  <c r="C10" i="8"/>
  <c r="C11" i="8"/>
  <c r="C12" i="8"/>
  <c r="C13" i="8"/>
  <c r="C14" i="8"/>
  <c r="C15" i="8"/>
  <c r="C16" i="8"/>
  <c r="C11" i="5"/>
  <c r="D9" i="4"/>
  <c r="D10" i="4"/>
  <c r="D8" i="4"/>
  <c r="F7" i="4"/>
  <c r="G7" i="4"/>
  <c r="B8" i="9"/>
  <c r="B9" i="9"/>
  <c r="B7" i="9"/>
  <c r="G8" i="7"/>
  <c r="I8" i="7"/>
  <c r="E8" i="6"/>
  <c r="D8" i="6"/>
  <c r="E38" i="6"/>
  <c r="D38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9" i="6"/>
  <c r="C40" i="6"/>
  <c r="E19" i="6"/>
  <c r="D19" i="6"/>
  <c r="C10" i="6"/>
  <c r="C11" i="6"/>
  <c r="C12" i="6"/>
  <c r="C13" i="6"/>
  <c r="C14" i="6"/>
  <c r="C15" i="6"/>
  <c r="C16" i="6"/>
  <c r="C17" i="6"/>
  <c r="C18" i="6"/>
  <c r="C9" i="6"/>
  <c r="B11" i="4"/>
  <c r="B7" i="4"/>
  <c r="C8" i="6" l="1"/>
  <c r="C19" i="6"/>
  <c r="B19" i="4"/>
  <c r="C38" i="6"/>
  <c r="E7" i="6"/>
  <c r="D7" i="6"/>
  <c r="B17" i="9"/>
  <c r="B20" i="9" s="1"/>
  <c r="D18" i="9" s="1"/>
  <c r="D20" i="9" s="1"/>
  <c r="D7" i="4"/>
  <c r="G18" i="4"/>
  <c r="G19" i="4" s="1"/>
  <c r="F18" i="4"/>
  <c r="F19" i="4" s="1"/>
  <c r="E18" i="4"/>
  <c r="E19" i="4" s="1"/>
  <c r="C7" i="6" l="1"/>
  <c r="D19" i="4"/>
  <c r="D18" i="4"/>
</calcChain>
</file>

<file path=xl/sharedStrings.xml><?xml version="1.0" encoding="utf-8"?>
<sst xmlns="http://schemas.openxmlformats.org/spreadsheetml/2006/main" count="1797" uniqueCount="721">
  <si>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</si>
  <si>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</si>
  <si>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</si>
  <si>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</si>
  <si>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</si>
  <si>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</si>
  <si>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</si>
  <si>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</si>
  <si>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</si>
  <si>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</si>
  <si>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</si>
  <si>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</si>
  <si>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</si>
  <si>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</si>
  <si>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</si>
  <si>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</si>
  <si>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</si>
  <si>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</si>
  <si>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</si>
  <si>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</si>
  <si>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</si>
  <si>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</si>
  <si>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</si>
  <si>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</si>
  <si>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</si>
  <si>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</si>
  <si>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</si>
  <si>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</si>
  <si>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</si>
  <si>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</si>
  <si>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</si>
  <si>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</si>
  <si>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</si>
  <si>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</si>
  <si>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</si>
  <si>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</si>
  <si>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</si>
  <si>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</si>
  <si>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</si>
  <si>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</si>
  <si>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</si>
  <si>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</si>
  <si>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</si>
  <si>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</si>
  <si>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</si>
  <si>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</si>
  <si>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</si>
  <si>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</si>
  <si>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</si>
  <si>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</si>
  <si>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</si>
  <si>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</si>
  <si>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</si>
  <si>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</si>
  <si>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</si>
  <si>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</si>
  <si>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</si>
  <si>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</si>
  <si>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</si>
  <si>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</si>
  <si>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</si>
  <si>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</si>
  <si>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</si>
  <si>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</si>
  <si>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</si>
  <si>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</si>
  <si>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</si>
  <si>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</si>
  <si>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</si>
  <si>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</si>
  <si>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</si>
  <si>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</si>
  <si>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</si>
  <si>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</si>
  <si>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</si>
  <si>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</si>
  <si>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</si>
  <si>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</si>
  <si>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</si>
  <si>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</si>
  <si>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</si>
  <si>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</si>
  <si>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</si>
  <si>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</si>
  <si>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</si>
  <si>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</si>
  <si>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</si>
  <si>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</si>
  <si>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</si>
  <si>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</si>
  <si>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</si>
  <si>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</si>
  <si>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</si>
  <si>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</si>
  <si>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</si>
  <si>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</si>
  <si>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</si>
  <si>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</si>
  <si>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</si>
  <si>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</si>
  <si>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</si>
  <si>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</si>
  <si>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</si>
  <si>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</si>
  <si>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</si>
  <si>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</si>
  <si>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</si>
  <si>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</si>
  <si>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</si>
  <si>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</si>
  <si>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</si>
  <si>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</si>
  <si>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</si>
  <si>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</si>
  <si>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</si>
  <si>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</si>
  <si>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</si>
  <si>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</si>
  <si>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</si>
  <si>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</si>
  <si>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</si>
  <si>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</si>
  <si>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</si>
  <si>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</si>
  <si>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</si>
  <si>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</si>
  <si>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</si>
  <si>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</si>
  <si>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</si>
  <si>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</si>
  <si>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</si>
  <si>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</si>
  <si>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</si>
  <si>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</si>
  <si>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</si>
  <si>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</si>
  <si>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</si>
  <si>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</si>
  <si>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</si>
  <si>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</si>
  <si>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</si>
  <si>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</si>
  <si>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</si>
  <si>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</si>
  <si>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</si>
  <si>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</si>
  <si>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</si>
  <si>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</si>
  <si>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</si>
  <si>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</si>
  <si>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</si>
  <si>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</si>
  <si>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</si>
  <si>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</si>
  <si>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</si>
  <si>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</si>
  <si>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</si>
  <si>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</si>
  <si>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</si>
  <si>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</si>
  <si>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</si>
  <si>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</si>
  <si>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</si>
  <si>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</si>
  <si>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</si>
  <si>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</si>
  <si>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</si>
  <si>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</si>
  <si>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</si>
  <si>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</si>
  <si>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</si>
  <si>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</si>
  <si>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</si>
  <si>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</si>
  <si>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</si>
  <si>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</si>
  <si>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</si>
  <si>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</si>
  <si>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</si>
  <si>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</si>
  <si>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</si>
  <si>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</si>
  <si>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</si>
  <si>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</si>
  <si>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</si>
  <si>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</si>
  <si>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</si>
  <si>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</si>
  <si>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</si>
  <si>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</si>
  <si>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</si>
  <si>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</si>
  <si>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</si>
  <si>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</si>
  <si>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</si>
  <si>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</si>
  <si>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</si>
  <si>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</si>
  <si>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</si>
  <si>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</si>
  <si>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</si>
  <si>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</si>
  <si>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</si>
  <si>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</si>
  <si>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</si>
  <si>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</si>
  <si>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</si>
  <si>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</si>
  <si>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</si>
  <si>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</si>
  <si>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</si>
  <si>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</si>
  <si>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</si>
  <si>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</si>
  <si>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</si>
  <si>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</si>
  <si>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</si>
  <si>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</si>
  <si>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</si>
  <si>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</si>
  <si>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</si>
  <si>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</si>
  <si>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</si>
  <si>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</si>
  <si>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</si>
  <si>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</si>
  <si>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</si>
  <si>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</si>
  <si>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</si>
  <si>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</si>
  <si>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</si>
  <si>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</si>
  <si>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</si>
  <si>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</si>
  <si>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</si>
  <si>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</si>
  <si>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</si>
  <si>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</si>
  <si>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</si>
  <si>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</si>
  <si>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</si>
  <si>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</si>
  <si>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</si>
  <si>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</si>
  <si>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</si>
  <si>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</si>
  <si>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</si>
  <si>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</si>
  <si>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</si>
  <si>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</si>
  <si>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</si>
  <si>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</si>
  <si>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</si>
  <si>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</si>
  <si>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</si>
  <si>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</si>
  <si>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</si>
  <si>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</si>
  <si>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</si>
  <si>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</si>
  <si>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</si>
  <si>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</si>
  <si>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</si>
  <si>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</si>
  <si>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</si>
  <si>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</si>
  <si>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</si>
  <si>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</si>
  <si>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</si>
  <si>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</si>
  <si>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</si>
  <si>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</si>
  <si>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</si>
  <si>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</si>
  <si>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</si>
  <si>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</si>
  <si>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</si>
  <si>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</si>
  <si>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</si>
  <si>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</si>
  <si>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</si>
  <si>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</si>
  <si>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</si>
  <si>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</si>
  <si>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</si>
  <si>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</si>
  <si>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</si>
  <si>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</si>
  <si>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</si>
  <si>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</si>
  <si>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</si>
  <si>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</si>
  <si>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</si>
  <si>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</si>
  <si>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</si>
  <si>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</si>
  <si>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</si>
  <si>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</si>
  <si>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</si>
  <si>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</si>
  <si>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</si>
  <si>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</si>
  <si>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</si>
  <si>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</si>
  <si>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</si>
  <si>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</si>
  <si>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</si>
  <si>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</si>
  <si>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</si>
  <si>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</si>
  <si>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</si>
  <si>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</si>
  <si>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</si>
  <si>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</si>
  <si>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</si>
  <si>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</si>
  <si>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</si>
  <si>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</si>
  <si>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</si>
  <si>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</si>
  <si>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</si>
  <si>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</si>
  <si>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</si>
  <si>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</si>
  <si>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</si>
  <si>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</si>
  <si>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</si>
  <si>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</si>
  <si>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</si>
  <si>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</si>
  <si>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</si>
  <si>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</si>
  <si>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</si>
  <si>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</si>
  <si>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</si>
  <si>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</si>
  <si>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</si>
  <si>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</si>
  <si>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</si>
  <si>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</si>
  <si>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</si>
  <si>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</si>
  <si>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</si>
  <si>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</si>
  <si>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</si>
  <si>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</si>
  <si>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</si>
  <si>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</si>
  <si>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</si>
  <si>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</si>
  <si>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</si>
  <si>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</si>
  <si>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</si>
  <si>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</si>
  <si>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</si>
  <si>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</si>
  <si>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</si>
  <si>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</si>
  <si>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</si>
  <si>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</si>
  <si>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</si>
  <si>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</si>
  <si>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</si>
  <si>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</si>
  <si>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</si>
  <si>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</si>
  <si>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</si>
  <si>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</si>
  <si>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</si>
  <si>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</si>
  <si>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</si>
  <si>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</si>
  <si>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</si>
  <si>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</si>
  <si>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</si>
  <si>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</si>
  <si>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</si>
  <si>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</si>
  <si>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</si>
  <si>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</si>
  <si>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</si>
  <si>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</si>
  <si>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</si>
  <si>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</si>
  <si>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</si>
  <si>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</si>
  <si>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</si>
  <si>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</si>
  <si>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</si>
  <si>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</si>
  <si>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</si>
  <si>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</si>
  <si>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</si>
  <si>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</si>
  <si>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</si>
  <si>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</si>
  <si>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</si>
  <si>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</si>
  <si>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</si>
  <si>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</si>
  <si>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</si>
  <si>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</si>
  <si>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</si>
  <si>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</si>
  <si>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</si>
  <si>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</si>
  <si>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</si>
  <si>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</si>
  <si>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</si>
  <si>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</si>
  <si>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</si>
  <si>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</si>
  <si>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</si>
  <si>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</si>
  <si>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</si>
  <si>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</si>
  <si>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</si>
  <si>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</si>
  <si>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</si>
  <si>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</si>
  <si>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</si>
  <si>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</si>
  <si>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</si>
  <si>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</si>
  <si>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  <phoneticPr fontId="2" type="noConversion"/>
  </si>
  <si>
    <t>服务类</t>
    <phoneticPr fontId="2" type="noConversion"/>
  </si>
  <si>
    <t>货物类</t>
    <phoneticPr fontId="2" type="noConversion"/>
  </si>
  <si>
    <t>项目</t>
    <phoneticPr fontId="2" type="noConversion"/>
  </si>
  <si>
    <t>单位：万元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</si>
  <si>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</si>
  <si>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</si>
  <si>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</si>
  <si>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</si>
  <si>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2020年预算数</t>
    <phoneticPr fontId="2" type="noConversion"/>
  </si>
  <si>
    <t>XXXXX（单位全称）一般公共预算“三公”经费支出表</t>
    <phoneticPr fontId="2" type="noConversion"/>
  </si>
  <si>
    <t>城乡社区事务</t>
  </si>
  <si>
    <t>农林水事务</t>
  </si>
  <si>
    <t>上年结转</t>
    <phoneticPr fontId="2" type="noConversion"/>
  </si>
  <si>
    <t>一般公共预算拨款收入</t>
    <phoneticPr fontId="2" type="noConversion"/>
  </si>
  <si>
    <t>政府性基金预算拨款收入</t>
    <phoneticPr fontId="2" type="noConversion"/>
  </si>
  <si>
    <t>国有资本经营预算拨款收入</t>
    <phoneticPr fontId="2" type="noConversion"/>
  </si>
  <si>
    <t>非教育收费收入预算</t>
    <phoneticPr fontId="2" type="noConversion"/>
  </si>
  <si>
    <t>教育收费收入预算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</si>
  <si>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</si>
  <si>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</si>
  <si>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用事业基金弥补收支差额</t>
    <phoneticPr fontId="2" type="noConversion"/>
  </si>
  <si>
    <t>合计</t>
    <phoneticPr fontId="2" type="noConversion"/>
  </si>
  <si>
    <t>合计</t>
    <phoneticPr fontId="2" type="noConversion"/>
  </si>
  <si>
    <t>合计</t>
    <phoneticPr fontId="2" type="noConversion"/>
  </si>
  <si>
    <t xml:space="preserve"> 合计</t>
  </si>
  <si>
    <t>附件3-1</t>
    <phoneticPr fontId="2" type="noConversion"/>
  </si>
  <si>
    <t>附件3-2</t>
    <phoneticPr fontId="2" type="noConversion"/>
  </si>
  <si>
    <t>附件3-2</t>
    <phoneticPr fontId="2" type="noConversion"/>
  </si>
  <si>
    <t>附件3-3</t>
    <phoneticPr fontId="2" type="noConversion"/>
  </si>
  <si>
    <t>附件3-4</t>
    <phoneticPr fontId="2" type="noConversion"/>
  </si>
  <si>
    <t>附件3-5</t>
    <phoneticPr fontId="2" type="noConversion"/>
  </si>
  <si>
    <t>附件3-6</t>
    <phoneticPr fontId="2" type="noConversion"/>
  </si>
  <si>
    <t>附件3-7</t>
    <phoneticPr fontId="2" type="noConversion"/>
  </si>
  <si>
    <t>附件3-8</t>
    <phoneticPr fontId="2" type="noConversion"/>
  </si>
  <si>
    <t>附件3-9</t>
    <phoneticPr fontId="2" type="noConversion"/>
  </si>
  <si>
    <t>（备注：本单位无政府性基金收支，故此表无数据。）</t>
    <phoneticPr fontId="2" type="noConversion"/>
  </si>
  <si>
    <t>教育收费预算收入</t>
    <phoneticPr fontId="2" type="noConversion"/>
  </si>
  <si>
    <t>一般公共服务</t>
    <phoneticPr fontId="2" type="noConversion"/>
  </si>
  <si>
    <t>公共安全</t>
    <phoneticPr fontId="2" type="noConversion"/>
  </si>
  <si>
    <t>文化旅游体育与传媒</t>
    <phoneticPr fontId="2" type="noConversion"/>
  </si>
  <si>
    <t>社会保障和就业</t>
    <phoneticPr fontId="2" type="noConversion"/>
  </si>
  <si>
    <t>卫生健康</t>
    <phoneticPr fontId="2" type="noConversion"/>
  </si>
  <si>
    <t>节能环保</t>
    <phoneticPr fontId="2" type="noConversion"/>
  </si>
  <si>
    <t>住房保障</t>
    <phoneticPr fontId="2" type="noConversion"/>
  </si>
  <si>
    <t>20101</t>
  </si>
  <si>
    <t>2010108</t>
  </si>
  <si>
    <t>因公出国（境）费</t>
    <phoneticPr fontId="2" type="noConversion"/>
  </si>
  <si>
    <t>公务用车运行费</t>
    <phoneticPr fontId="2" type="noConversion"/>
  </si>
  <si>
    <t>公务接待费</t>
    <phoneticPr fontId="2" type="noConversion"/>
  </si>
  <si>
    <t>梁平区双桂街道办事处财政拨款收支总表</t>
    <phoneticPr fontId="2" type="noConversion"/>
  </si>
  <si>
    <t>梁平区双桂街道办事处一般公共预算财政拨款支出预算表</t>
    <phoneticPr fontId="2" type="noConversion"/>
  </si>
  <si>
    <t>梁平区双桂街道办事处一般公共预算财政拨款基本支出预算表</t>
    <phoneticPr fontId="2" type="noConversion"/>
  </si>
  <si>
    <t>梁平区双桂街道办事处一般公共预算“三公”经费支出表</t>
    <phoneticPr fontId="2" type="noConversion"/>
  </si>
  <si>
    <t>梁平区双桂街道办事处政府性基金预算支出表</t>
    <phoneticPr fontId="2" type="noConversion"/>
  </si>
  <si>
    <t xml:space="preserve"> 梁平区双桂街道办事处部门收支总表</t>
    <phoneticPr fontId="2" type="noConversion"/>
  </si>
  <si>
    <t>梁平区双桂街道办事处部门收入总表</t>
    <phoneticPr fontId="2" type="noConversion"/>
  </si>
  <si>
    <t>梁平区双桂街道办事处部门支出总表</t>
    <phoneticPr fontId="2" type="noConversion"/>
  </si>
  <si>
    <t>一般公共服务支出</t>
  </si>
  <si>
    <t>政府办公厅（室）及相关机构事务</t>
  </si>
  <si>
    <t xml:space="preserve">  行政运行</t>
  </si>
  <si>
    <t>　事业运行</t>
  </si>
  <si>
    <t>组织事务</t>
  </si>
  <si>
    <t>公共安全支出</t>
  </si>
  <si>
    <t>其他公共安全支出</t>
  </si>
  <si>
    <t xml:space="preserve">  其他公共安全支出</t>
  </si>
  <si>
    <t>文化旅游体育与传媒支出</t>
  </si>
  <si>
    <t>文化和旅游</t>
  </si>
  <si>
    <t xml:space="preserve">  群众文化</t>
  </si>
  <si>
    <t>社会保障和就业支出</t>
  </si>
  <si>
    <t>人力资源和社会保障管理事务</t>
  </si>
  <si>
    <t xml:space="preserve">  社会保险经办机构</t>
  </si>
  <si>
    <t>民政管理事务</t>
  </si>
  <si>
    <t xml:space="preserve">  基层政权和社区建设</t>
  </si>
  <si>
    <t>行政事业单位离退休</t>
  </si>
  <si>
    <t xml:space="preserve">  机关事业单位基本养老保险缴费支出</t>
  </si>
  <si>
    <t xml:space="preserve">  机关事业单位职业年金缴费支出</t>
  </si>
  <si>
    <t>退役军人管理事务</t>
  </si>
  <si>
    <t xml:space="preserve">  事业运行</t>
  </si>
  <si>
    <t>卫生健康支出</t>
  </si>
  <si>
    <t>行政事业单位医疗</t>
  </si>
  <si>
    <t xml:space="preserve">  行政单位医疗</t>
  </si>
  <si>
    <t xml:space="preserve">  事业单位医疗</t>
  </si>
  <si>
    <t>节能环保支出</t>
  </si>
  <si>
    <t>城乡社区支出</t>
  </si>
  <si>
    <t>城乡社区管理事务</t>
  </si>
  <si>
    <t xml:space="preserve">  其他城乡社区管理事务支出</t>
  </si>
  <si>
    <t>城乡社区公共设施</t>
  </si>
  <si>
    <t xml:space="preserve">  其他城乡社区公共设施支出</t>
  </si>
  <si>
    <t>农林水支出</t>
  </si>
  <si>
    <t>农业</t>
  </si>
  <si>
    <t>农村综合改革</t>
  </si>
  <si>
    <t xml:space="preserve">  对村民委员会和村党支部的补助</t>
  </si>
  <si>
    <t>住房保障支出</t>
  </si>
  <si>
    <t>住房改革支出</t>
  </si>
  <si>
    <t>20101</t>
    <phoneticPr fontId="2" type="noConversion"/>
  </si>
  <si>
    <t>人大事务</t>
  </si>
  <si>
    <t>2010108</t>
    <phoneticPr fontId="2" type="noConversion"/>
  </si>
  <si>
    <t>2010399</t>
  </si>
  <si>
    <t>2010399</t>
    <phoneticPr fontId="2" type="noConversion"/>
  </si>
  <si>
    <t xml:space="preserve">  代表工作</t>
  </si>
  <si>
    <t xml:space="preserve">  代表工作</t>
    <phoneticPr fontId="2" type="noConversion"/>
  </si>
  <si>
    <t xml:space="preserve">  其他政府办公厅（室）及相关机构事务支出</t>
  </si>
  <si>
    <t xml:space="preserve">  其他政府办公厅（室）及相关机构事务支出</t>
    <phoneticPr fontId="2" type="noConversion"/>
  </si>
  <si>
    <t>2013202</t>
  </si>
  <si>
    <t>2013202</t>
    <phoneticPr fontId="2" type="noConversion"/>
  </si>
  <si>
    <t xml:space="preserve">  一般行政管理事务</t>
  </si>
  <si>
    <t xml:space="preserve">  一般行政管理事务</t>
    <phoneticPr fontId="2" type="noConversion"/>
  </si>
  <si>
    <t>2049999</t>
  </si>
  <si>
    <t>203</t>
  </si>
  <si>
    <t>203</t>
    <phoneticPr fontId="2" type="noConversion"/>
  </si>
  <si>
    <t>20306</t>
  </si>
  <si>
    <t>20306</t>
    <phoneticPr fontId="2" type="noConversion"/>
  </si>
  <si>
    <t>2030607</t>
  </si>
  <si>
    <t>2030607</t>
    <phoneticPr fontId="2" type="noConversion"/>
  </si>
  <si>
    <t>国防支出</t>
  </si>
  <si>
    <t>国防支出</t>
    <phoneticPr fontId="2" type="noConversion"/>
  </si>
  <si>
    <t>国防动员</t>
  </si>
  <si>
    <t>国防动员</t>
    <phoneticPr fontId="2" type="noConversion"/>
  </si>
  <si>
    <t>人大事务</t>
    <phoneticPr fontId="2" type="noConversion"/>
  </si>
  <si>
    <t xml:space="preserve">  民兵</t>
  </si>
  <si>
    <t xml:space="preserve">  民兵</t>
    <phoneticPr fontId="2" type="noConversion"/>
  </si>
  <si>
    <t>21103</t>
  </si>
  <si>
    <t>21103</t>
    <phoneticPr fontId="2" type="noConversion"/>
  </si>
  <si>
    <t>2110302</t>
  </si>
  <si>
    <t>2110302</t>
    <phoneticPr fontId="2" type="noConversion"/>
  </si>
  <si>
    <t>污染防治</t>
  </si>
  <si>
    <t>污染防治</t>
    <phoneticPr fontId="2" type="noConversion"/>
  </si>
  <si>
    <t xml:space="preserve">  水体</t>
  </si>
  <si>
    <t xml:space="preserve">  水体</t>
    <phoneticPr fontId="2" type="noConversion"/>
  </si>
  <si>
    <t>21104</t>
  </si>
  <si>
    <t>21104</t>
    <phoneticPr fontId="2" type="noConversion"/>
  </si>
  <si>
    <t>2110402</t>
  </si>
  <si>
    <t>2110402</t>
    <phoneticPr fontId="2" type="noConversion"/>
  </si>
  <si>
    <t>自然生态保护</t>
  </si>
  <si>
    <t>自然生态保护</t>
    <phoneticPr fontId="2" type="noConversion"/>
  </si>
  <si>
    <t xml:space="preserve">  农村环境保护</t>
  </si>
  <si>
    <t xml:space="preserve">  农村环境保护</t>
    <phoneticPr fontId="2" type="noConversion"/>
  </si>
  <si>
    <t>梁平区双桂街道办事处政府采购预算明细表</t>
    <phoneticPr fontId="5" type="noConversion"/>
  </si>
  <si>
    <t>国防支出</t>
    <phoneticPr fontId="2" type="noConversion"/>
  </si>
  <si>
    <t>一般公共服务</t>
  </si>
  <si>
    <t>公共安全</t>
  </si>
  <si>
    <t>文化旅游体育与传媒</t>
  </si>
  <si>
    <t>社会保障和就业</t>
  </si>
  <si>
    <t>卫生健康</t>
  </si>
  <si>
    <t>节能环保</t>
  </si>
  <si>
    <t>住房保障</t>
  </si>
  <si>
    <t>一般公共预算拨款收入</t>
    <phoneticPr fontId="2" type="noConversion"/>
  </si>
  <si>
    <t xml:space="preserve">  基层政权和社区建设</t>
    <phoneticPr fontId="2" type="noConversion"/>
  </si>
  <si>
    <t>2022年基本支出</t>
    <phoneticPr fontId="2" type="noConversion"/>
  </si>
  <si>
    <t>2022年预算数</t>
    <phoneticPr fontId="2" type="noConversion"/>
  </si>
  <si>
    <t>总体资金情况（万元）</t>
  </si>
  <si>
    <t>预算支出总额</t>
  </si>
  <si>
    <t>财政拨款</t>
  </si>
  <si>
    <t>专户资金</t>
  </si>
  <si>
    <t>单位资金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</si>
  <si>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</si>
  <si>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</si>
  <si>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</si>
  <si>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</si>
  <si>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</si>
  <si>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</si>
  <si>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</si>
  <si>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</si>
  <si>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</si>
  <si>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r>
      <t>2022</t>
    </r>
    <r>
      <rPr>
        <sz val="18"/>
        <color rgb="FF000000"/>
        <rFont val="方正小标宋_GBK"/>
        <family val="4"/>
        <charset val="134"/>
      </rPr>
      <t>年部门预算整体绩效目标表</t>
    </r>
    <phoneticPr fontId="2" type="noConversion"/>
  </si>
  <si>
    <r>
      <t>2022</t>
    </r>
    <r>
      <rPr>
        <sz val="18"/>
        <color rgb="FF000000"/>
        <rFont val="方正小标宋_GBK"/>
        <family val="4"/>
        <charset val="134"/>
      </rPr>
      <t>年项目绩效目标表</t>
    </r>
  </si>
  <si>
    <t>单位信息：</t>
  </si>
  <si>
    <t>预算项目：</t>
  </si>
  <si>
    <t>职能职责与活动：</t>
  </si>
  <si>
    <t>主管部门：</t>
  </si>
  <si>
    <t>项目经办人：</t>
  </si>
  <si>
    <t>项目总额：</t>
  </si>
  <si>
    <t>万元</t>
  </si>
  <si>
    <t>预算执行率权重：</t>
  </si>
  <si>
    <t>项目经办人电话：</t>
  </si>
  <si>
    <t>其中: 财政资金：</t>
  </si>
  <si>
    <t>年度目标：</t>
  </si>
  <si>
    <t>财政专户管理资金：</t>
  </si>
  <si>
    <t>单位资金：</t>
  </si>
  <si>
    <t>社会投入资金：</t>
  </si>
  <si>
    <t>银行贷款：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</si>
  <si>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</si>
  <si>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</si>
  <si>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</si>
  <si>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</si>
  <si>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</si>
  <si>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</si>
  <si>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</si>
  <si>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</si>
  <si>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</si>
  <si>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</si>
  <si>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满意度指标</t>
  </si>
  <si>
    <t>2040220</t>
  </si>
  <si>
    <t>20402</t>
    <phoneticPr fontId="2" type="noConversion"/>
  </si>
  <si>
    <t xml:space="preserve">   执法办安</t>
    <phoneticPr fontId="2" type="noConversion"/>
  </si>
  <si>
    <t>204099</t>
    <phoneticPr fontId="2" type="noConversion"/>
  </si>
  <si>
    <t>2049999</t>
    <phoneticPr fontId="2" type="noConversion"/>
  </si>
  <si>
    <t xml:space="preserve">   其他公共安全支出</t>
    <phoneticPr fontId="2" type="noConversion"/>
  </si>
  <si>
    <t>2080501</t>
    <phoneticPr fontId="2" type="noConversion"/>
  </si>
  <si>
    <t>行政事业单位离退休</t>
    <phoneticPr fontId="2" type="noConversion"/>
  </si>
  <si>
    <t xml:space="preserve">  行政单位离退休</t>
    <phoneticPr fontId="2" type="noConversion"/>
  </si>
  <si>
    <t>2080502</t>
    <phoneticPr fontId="2" type="noConversion"/>
  </si>
  <si>
    <t xml:space="preserve">  事业单位离退休</t>
    <phoneticPr fontId="2" type="noConversion"/>
  </si>
  <si>
    <t>2101199</t>
    <phoneticPr fontId="2" type="noConversion"/>
  </si>
  <si>
    <t xml:space="preserve">  其他行政事业单位医疗支出</t>
    <phoneticPr fontId="2" type="noConversion"/>
  </si>
  <si>
    <t xml:space="preserve">   深入学习贯彻习近平新时代中国特色社会主义思想、党的十九大和党的十九届二中、三中、四中、五中、六中全会精神，弘扬伟大建党精神，全面贯彻落实区委、区政府各项决策部署，完成街道党工委、办事处交办的各项工作任务，坚持新发展理念，推动高质量发展，突出抓好“疫情防控、产业发展、城市管理、民计民生、平安稳定、党的建设”六大方面工作，推动全街经济社会持续健康发展。一是有效落实疫情防控常态化管理，确保人民健康安全，经济稳定发展；二是优化产业结构，服务企业发展，加强财政管理；三是大力推进生态文明建设，持续做好“河长制”、“林长制”工作，着力推动绿色低碳发展；四是全面提供民生服务，提升社会保障水平，持续推进文旅发展；五是强化安全监管、综治维稳、物业管理；六是强化思想政治建设，强化基层党组织建设，强化干部队伍建设，深化党风廉政建设，确保其他工作平稳有序推进。</t>
    <phoneticPr fontId="2" type="noConversion"/>
  </si>
  <si>
    <t>部门整体绩效情况表</t>
    <phoneticPr fontId="2" type="noConversion"/>
  </si>
  <si>
    <t>履职效能</t>
  </si>
  <si>
    <t>数量指标</t>
  </si>
  <si>
    <t/>
  </si>
  <si>
    <t>地力保护耕地面积补贴</t>
  </si>
  <si>
    <t>举办文化体育群众活动次数</t>
  </si>
  <si>
    <t>举行疫情防控、抗洪救灾、反恐维稳、森林防火应急演练次数</t>
  </si>
  <si>
    <t>培育市场主体</t>
  </si>
  <si>
    <t>入库科技型企业</t>
  </si>
  <si>
    <t>森林维护面积</t>
  </si>
  <si>
    <t>退役军人信息采集</t>
  </si>
  <si>
    <t>慰问困难群体</t>
  </si>
  <si>
    <t>主题党日活动次数</t>
  </si>
  <si>
    <t>≥</t>
  </si>
  <si>
    <t>40260</t>
  </si>
  <si>
    <t>13345</t>
  </si>
  <si>
    <t>12</t>
  </si>
  <si>
    <t>10</t>
  </si>
  <si>
    <t>1865</t>
  </si>
  <si>
    <t>6</t>
  </si>
  <si>
    <t>13300</t>
  </si>
  <si>
    <t>125</t>
  </si>
  <si>
    <t>420</t>
  </si>
  <si>
    <t>98</t>
  </si>
  <si>
    <t>100</t>
  </si>
  <si>
    <t>85</t>
  </si>
  <si>
    <t>93</t>
  </si>
  <si>
    <t>95</t>
  </si>
  <si>
    <t>良</t>
  </si>
  <si>
    <t>90</t>
  </si>
  <si>
    <t>80</t>
  </si>
  <si>
    <t>96</t>
  </si>
  <si>
    <t>人/年</t>
  </si>
  <si>
    <t>亩</t>
  </si>
  <si>
    <t>次/年</t>
  </si>
  <si>
    <t>家</t>
  </si>
  <si>
    <t>%</t>
  </si>
  <si>
    <t>2</t>
  </si>
  <si>
    <t>4</t>
  </si>
  <si>
    <t>3</t>
  </si>
  <si>
    <t>5</t>
  </si>
  <si>
    <t>社会效应</t>
  </si>
  <si>
    <t>服务对象满意度</t>
  </si>
  <si>
    <t>“河长制”、“林长制”体系建设</t>
  </si>
  <si>
    <t>保障政府日常运转和人员经费</t>
  </si>
  <si>
    <t>功能照明设施完好率</t>
  </si>
  <si>
    <t>民政、社保优抚对象救助</t>
  </si>
  <si>
    <t>全国禁毒信息综合系统开展涉毒人员处置结果补录有效更新率</t>
  </si>
  <si>
    <t>生活垃圾定点存放清运</t>
  </si>
  <si>
    <t>创造良好的营商人居环境</t>
  </si>
  <si>
    <t>打击非法集资和反诈、禁毒、扫黄打非宣传知晓率</t>
  </si>
  <si>
    <t>惠民政策及资金到位率</t>
  </si>
  <si>
    <t>垃圾分类知晓率</t>
  </si>
  <si>
    <t>矛盾纠纷化解调处率</t>
  </si>
  <si>
    <t>普法及法制宣传知晓率</t>
  </si>
  <si>
    <t>城市人居环境居民满意度</t>
  </si>
  <si>
    <t>服务辖区企业满意度</t>
  </si>
  <si>
    <t>人民群众幸福感、获得感满意度</t>
  </si>
  <si>
    <t>社会治安综合治理群众满意度</t>
  </si>
  <si>
    <t>烟花爆竹、道路交通、消防安全及安全生产等控管满意度</t>
  </si>
  <si>
    <t>质量指标</t>
  </si>
  <si>
    <t>社会效益</t>
  </si>
  <si>
    <t>定性</t>
  </si>
  <si>
    <t>城乡居民医医疗保险</t>
    <phoneticPr fontId="2" type="noConversion"/>
  </si>
  <si>
    <t>附件3-11</t>
    <phoneticPr fontId="2" type="noConversion"/>
  </si>
  <si>
    <t>梁平区双桂街道办事处</t>
    <phoneticPr fontId="2" type="noConversion"/>
  </si>
  <si>
    <t>村社区干部补助、环境整治、公共安全</t>
    <phoneticPr fontId="2" type="noConversion"/>
  </si>
  <si>
    <t>1.社区日常事务 2.村镇环境管理与保护  3.社会治安综合治理</t>
    <phoneticPr fontId="2" type="noConversion"/>
  </si>
  <si>
    <t>李洪兵</t>
    <phoneticPr fontId="2" type="noConversion"/>
  </si>
  <si>
    <t xml:space="preserve">    一是及时发放村（社区）、组、群团等专兼职人员补助；保证基层组织正常运转、服务群众等资金到位。二是推进文旅发展，开展丰富多样的群众文化活动；三是大力推进生态文明建设，加强垃圾分类,道路保洁及垃圾清运、污水管网治理，持续做好“河长制”、“林长制”工作，着力推动绿色低碳发展；四是强化安全监管、综治维稳、治安巡逻及网格化管理；五是强化国防意识，广泛开展民兵工作，确保基层政府各项工作平稳有序推进。</t>
    <phoneticPr fontId="2" type="noConversion"/>
  </si>
  <si>
    <t>质量指标</t>
    <phoneticPr fontId="2" type="noConversion"/>
  </si>
  <si>
    <t>治安巡逻网格化管理</t>
    <phoneticPr fontId="2" type="noConversion"/>
  </si>
  <si>
    <t>定性</t>
    <phoneticPr fontId="2" type="noConversion"/>
  </si>
  <si>
    <t>优</t>
  </si>
  <si>
    <t>正向指标</t>
    <phoneticPr fontId="2" type="noConversion"/>
  </si>
  <si>
    <t>质量指标</t>
    <phoneticPr fontId="2" type="noConversion"/>
  </si>
  <si>
    <t>村、社区干部补助</t>
    <phoneticPr fontId="2" type="noConversion"/>
  </si>
  <si>
    <t>定性</t>
    <phoneticPr fontId="2" type="noConversion"/>
  </si>
  <si>
    <t>正向指标</t>
    <phoneticPr fontId="2" type="noConversion"/>
  </si>
  <si>
    <t>环境治理</t>
    <phoneticPr fontId="2" type="noConversion"/>
  </si>
  <si>
    <t>正向指标</t>
    <phoneticPr fontId="2" type="noConversion"/>
  </si>
  <si>
    <t>效益指标</t>
    <phoneticPr fontId="2" type="noConversion"/>
  </si>
  <si>
    <t>社会效益</t>
    <phoneticPr fontId="2" type="noConversion"/>
  </si>
  <si>
    <t>保证基层组织正常运转，人居环境得到改善</t>
    <phoneticPr fontId="2" type="noConversion"/>
  </si>
  <si>
    <t>定性</t>
    <phoneticPr fontId="2" type="noConversion"/>
  </si>
  <si>
    <t>正向指标</t>
    <phoneticPr fontId="2" type="noConversion"/>
  </si>
  <si>
    <t>服务对象满意度指标</t>
    <phoneticPr fontId="2" type="noConversion"/>
  </si>
  <si>
    <t>群众满意</t>
    <phoneticPr fontId="2" type="noConversion"/>
  </si>
  <si>
    <t>%</t>
    <phoneticPr fontId="2" type="noConversion"/>
  </si>
  <si>
    <t>备注：本表反映2022年当年一般公共预算财政拨款支出情况。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</si>
</sst>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;;"/>
    <numFmt numFmtId="177" formatCode="#,##0.00_);[Red]\(#,##0.00\)"/>
    <numFmt numFmtId="178" formatCode="#,##0.00_ "/>
  </numFmts>
  <fonts count="41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4"/>
      <name val="楷体_GB2312"/>
      <family val="3"/>
      <charset val="134"/>
    </font>
    <font>
      <sz val="11"/>
      <name val="宋体"/>
      <family val="3"/>
      <charset val="134"/>
    </font>
    <font>
      <sz val="9"/>
      <color indexed="8"/>
      <name val="SimSun"/>
      <family val="1"/>
    </font>
    <font>
      <sz val="10"/>
      <name val="Arial"/>
      <family val="2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2"/>
      <name val="方正综艺简体"/>
      <family val="3"/>
      <charset val="134"/>
    </font>
    <font>
      <b/>
      <sz val="9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Times New Roman"/>
      <family val="1"/>
    </font>
    <font>
      <sz val="18"/>
      <color rgb="FF000000"/>
      <name val="Times New Roman"/>
      <family val="1"/>
    </font>
    <font>
      <sz val="18"/>
      <color rgb="FF000000"/>
      <name val="方正小标宋_GBK"/>
      <family val="4"/>
      <charset val="134"/>
    </font>
    <font>
      <sz val="11"/>
      <color rgb="FF000000"/>
      <name val="方正黑体_GBK"/>
      <family val="4"/>
      <charset val="134"/>
    </font>
    <font>
      <sz val="12"/>
      <color rgb="FF000000"/>
      <name val="方正黑体_GBK"/>
      <family val="4"/>
      <charset val="134"/>
    </font>
    <font>
      <sz val="14"/>
      <color theme="1"/>
      <name val="方正黑体_GBK"/>
      <family val="4"/>
      <charset val="134"/>
    </font>
    <font>
      <sz val="11"/>
      <color theme="1"/>
      <name val="Times New Roman"/>
      <family val="1"/>
    </font>
    <font>
      <sz val="10"/>
      <color theme="1"/>
      <name val="方正黑体_GBK"/>
      <family val="4"/>
      <charset val="134"/>
    </font>
    <font>
      <sz val="10"/>
      <color theme="1"/>
      <name val="宋体"/>
      <family val="3"/>
      <charset val="134"/>
    </font>
    <font>
      <sz val="9"/>
      <color theme="1"/>
      <name val="等线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方正黑体_GBK"/>
      <family val="4"/>
      <charset val="134"/>
    </font>
    <font>
      <b/>
      <sz val="12"/>
      <name val="黑体"/>
      <family val="3"/>
      <charset val="134"/>
    </font>
    <font>
      <sz val="10"/>
      <color theme="1"/>
      <name val="等线"/>
      <charset val="134"/>
    </font>
    <font>
      <sz val="11.5"/>
      <color theme="1"/>
      <name val="方正黑体_GBK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7" fillId="0" borderId="0"/>
  </cellStyleXfs>
  <cellXfs count="27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7" fillId="0" borderId="0" xfId="1" applyFont="1" applyAlignment="1">
      <alignment wrapText="1"/>
    </xf>
    <xf numFmtId="0" fontId="7" fillId="0" borderId="0" xfId="1" applyFont="1"/>
    <xf numFmtId="0" fontId="8" fillId="0" borderId="0" xfId="1" applyNumberFormat="1" applyFont="1" applyFill="1" applyAlignment="1" applyProtection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NumberFormat="1" applyFont="1" applyFill="1" applyAlignment="1" applyProtection="1">
      <alignment horizontal="right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4" fontId="9" fillId="0" borderId="5" xfId="1" applyNumberFormat="1" applyFont="1" applyFill="1" applyBorder="1" applyAlignment="1" applyProtection="1">
      <alignment horizontal="righ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4" xfId="1" applyFont="1" applyBorder="1" applyAlignment="1">
      <alignment horizontal="left" vertical="center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0" fontId="7" fillId="0" borderId="0" xfId="1" applyFont="1" applyFill="1"/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49" fontId="8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9" fillId="0" borderId="0" xfId="2" applyFont="1" applyFill="1"/>
    <xf numFmtId="0" fontId="9" fillId="0" borderId="0" xfId="2" applyFont="1"/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2" fillId="0" borderId="0" xfId="2" applyFont="1" applyAlignment="1">
      <alignment horizontal="right" vertical="center"/>
    </xf>
    <xf numFmtId="0" fontId="11" fillId="0" borderId="0" xfId="2" applyNumberFormat="1" applyFont="1" applyFill="1" applyAlignment="1" applyProtection="1">
      <alignment horizontal="centerContinuous"/>
    </xf>
    <xf numFmtId="0" fontId="9" fillId="0" borderId="0" xfId="2" applyFont="1" applyAlignment="1">
      <alignment horizontal="right" vertical="center"/>
    </xf>
    <xf numFmtId="0" fontId="7" fillId="0" borderId="0" xfId="2" applyFont="1"/>
    <xf numFmtId="0" fontId="10" fillId="0" borderId="1" xfId="2" applyNumberFormat="1" applyFont="1" applyFill="1" applyBorder="1" applyAlignment="1" applyProtection="1">
      <alignment horizontal="center"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vertical="center"/>
    </xf>
    <xf numFmtId="4" fontId="9" fillId="0" borderId="1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 vertical="center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9" fillId="0" borderId="8" xfId="2" applyNumberFormat="1" applyFont="1" applyFill="1" applyBorder="1" applyAlignment="1" applyProtection="1">
      <alignment horizontal="right" vertical="center" wrapText="1"/>
    </xf>
    <xf numFmtId="0" fontId="12" fillId="0" borderId="0" xfId="2" applyFont="1" applyAlignment="1">
      <alignment horizontal="right"/>
    </xf>
    <xf numFmtId="0" fontId="10" fillId="0" borderId="0" xfId="2" applyFont="1" applyFill="1" applyAlignment="1">
      <alignment horizontal="centerContinuous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right"/>
    </xf>
    <xf numFmtId="176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2" xfId="2" applyNumberFormat="1" applyFont="1" applyFill="1" applyBorder="1" applyAlignment="1" applyProtection="1">
      <alignment horizontal="centerContinuous" vertical="center" wrapText="1"/>
    </xf>
    <xf numFmtId="0" fontId="9" fillId="0" borderId="11" xfId="2" applyFont="1" applyFill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0" fontId="9" fillId="0" borderId="4" xfId="2" applyFont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0" fontId="9" fillId="0" borderId="6" xfId="2" applyFont="1" applyFill="1" applyBorder="1" applyAlignment="1">
      <alignment vertical="center" wrapText="1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0" fontId="9" fillId="0" borderId="1" xfId="2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4" fontId="9" fillId="0" borderId="5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right"/>
    </xf>
    <xf numFmtId="0" fontId="8" fillId="0" borderId="0" xfId="2" applyNumberFormat="1" applyFont="1" applyFill="1" applyAlignment="1" applyProtection="1">
      <alignment horizontal="centerContinuous"/>
    </xf>
    <xf numFmtId="0" fontId="14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/>
    </xf>
    <xf numFmtId="0" fontId="10" fillId="0" borderId="0" xfId="2" applyNumberFormat="1" applyFont="1" applyFill="1" applyAlignment="1" applyProtection="1">
      <alignment horizontal="centerContinuous"/>
    </xf>
    <xf numFmtId="0" fontId="9" fillId="0" borderId="9" xfId="2" applyNumberFormat="1" applyFont="1" applyFill="1" applyBorder="1" applyAlignment="1" applyProtection="1">
      <alignment horizontal="right"/>
    </xf>
    <xf numFmtId="0" fontId="10" fillId="0" borderId="3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1" xfId="0" applyBorder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Alignment="1" applyProtection="1">
      <alignment vertical="center" wrapText="1"/>
    </xf>
    <xf numFmtId="0" fontId="9" fillId="0" borderId="1" xfId="1" applyFont="1" applyFill="1" applyBorder="1" applyAlignment="1">
      <alignment horizontal="left" vertical="center" indent="2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4" fontId="9" fillId="3" borderId="3" xfId="1" applyNumberFormat="1" applyFont="1" applyFill="1" applyBorder="1" applyAlignment="1">
      <alignment horizontal="right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9" fillId="3" borderId="2" xfId="1" applyNumberFormat="1" applyFont="1" applyFill="1" applyBorder="1" applyAlignment="1">
      <alignment horizontal="right" vertical="center"/>
    </xf>
    <xf numFmtId="4" fontId="9" fillId="3" borderId="1" xfId="1" applyNumberFormat="1" applyFont="1" applyFill="1" applyBorder="1" applyAlignment="1">
      <alignment horizontal="right" vertical="center"/>
    </xf>
    <xf numFmtId="4" fontId="9" fillId="3" borderId="1" xfId="1" applyNumberFormat="1" applyFont="1" applyFill="1" applyBorder="1" applyAlignment="1" applyProtection="1">
      <alignment horizontal="right" vertical="center"/>
    </xf>
    <xf numFmtId="49" fontId="6" fillId="0" borderId="0" xfId="2" applyNumberFormat="1" applyFont="1" applyFill="1" applyAlignment="1" applyProtection="1">
      <alignment horizontal="left" vertical="center"/>
    </xf>
    <xf numFmtId="49" fontId="11" fillId="0" borderId="0" xfId="2" applyNumberFormat="1" applyFont="1" applyFill="1" applyAlignment="1">
      <alignment horizontal="centerContinuous"/>
    </xf>
    <xf numFmtId="49" fontId="9" fillId="0" borderId="0" xfId="2" applyNumberFormat="1" applyFont="1" applyFill="1"/>
    <xf numFmtId="49" fontId="10" fillId="0" borderId="2" xfId="2" applyNumberFormat="1" applyFont="1" applyFill="1" applyBorder="1" applyAlignment="1" applyProtection="1">
      <alignment horizontal="center" vertical="center"/>
    </xf>
    <xf numFmtId="49" fontId="15" fillId="0" borderId="0" xfId="2" applyNumberFormat="1" applyFont="1" applyFill="1"/>
    <xf numFmtId="49" fontId="5" fillId="0" borderId="0" xfId="2" applyNumberFormat="1" applyFill="1"/>
    <xf numFmtId="49" fontId="5" fillId="0" borderId="0" xfId="2" applyNumberFormat="1"/>
    <xf numFmtId="49" fontId="11" fillId="0" borderId="0" xfId="2" applyNumberFormat="1" applyFont="1" applyAlignment="1">
      <alignment horizontal="centerContinuous"/>
    </xf>
    <xf numFmtId="49" fontId="9" fillId="0" borderId="0" xfId="2" applyNumberFormat="1" applyFont="1"/>
    <xf numFmtId="4" fontId="9" fillId="3" borderId="1" xfId="2" applyNumberFormat="1" applyFont="1" applyFill="1" applyBorder="1" applyAlignment="1" applyProtection="1">
      <alignment horizontal="right" vertical="center" wrapText="1"/>
    </xf>
    <xf numFmtId="4" fontId="9" fillId="3" borderId="1" xfId="2" applyNumberFormat="1" applyFont="1" applyFill="1" applyBorder="1" applyAlignment="1">
      <alignment horizontal="right" vertical="center" wrapText="1"/>
    </xf>
    <xf numFmtId="49" fontId="9" fillId="0" borderId="1" xfId="2" applyNumberFormat="1" applyFont="1" applyFill="1" applyBorder="1" applyAlignment="1" applyProtection="1">
      <alignment horizontal="left" vertical="center"/>
    </xf>
    <xf numFmtId="4" fontId="9" fillId="3" borderId="6" xfId="2" applyNumberFormat="1" applyFont="1" applyFill="1" applyBorder="1" applyAlignment="1" applyProtection="1">
      <alignment horizontal="right" vertical="center" wrapText="1"/>
    </xf>
    <xf numFmtId="4" fontId="9" fillId="3" borderId="4" xfId="2" applyNumberFormat="1" applyFont="1" applyFill="1" applyBorder="1" applyAlignment="1" applyProtection="1">
      <alignment horizontal="right" vertical="center" wrapText="1"/>
    </xf>
    <xf numFmtId="4" fontId="9" fillId="3" borderId="1" xfId="1" applyNumberFormat="1" applyFont="1" applyFill="1" applyBorder="1" applyAlignment="1">
      <alignment horizontal="right" vertical="center" wrapText="1"/>
    </xf>
    <xf numFmtId="4" fontId="9" fillId="3" borderId="5" xfId="2" applyNumberFormat="1" applyFont="1" applyFill="1" applyBorder="1" applyAlignment="1">
      <alignment horizontal="right" vertical="center" wrapText="1"/>
    </xf>
    <xf numFmtId="4" fontId="9" fillId="3" borderId="2" xfId="2" applyNumberFormat="1" applyFont="1" applyFill="1" applyBorder="1" applyAlignment="1">
      <alignment horizontal="right" vertical="center" wrapText="1"/>
    </xf>
    <xf numFmtId="4" fontId="9" fillId="3" borderId="1" xfId="2" applyNumberFormat="1" applyFont="1" applyFill="1" applyBorder="1" applyAlignment="1">
      <alignment vertical="center" wrapText="1"/>
    </xf>
    <xf numFmtId="0" fontId="5" fillId="0" borderId="0" xfId="2" applyAlignment="1">
      <alignment vertical="center"/>
    </xf>
    <xf numFmtId="0" fontId="5" fillId="0" borderId="1" xfId="2" applyFill="1" applyBorder="1" applyAlignment="1">
      <alignment vertical="center"/>
    </xf>
    <xf numFmtId="49" fontId="9" fillId="0" borderId="1" xfId="2" applyNumberFormat="1" applyFont="1" applyFill="1" applyBorder="1" applyAlignment="1" applyProtection="1">
      <alignment horizontal="right" vertical="center"/>
    </xf>
    <xf numFmtId="4" fontId="9" fillId="0" borderId="6" xfId="2" applyNumberFormat="1" applyFont="1" applyFill="1" applyBorder="1" applyAlignment="1" applyProtection="1">
      <alignment horizontal="right" vertical="center" wrapText="1"/>
    </xf>
    <xf numFmtId="0" fontId="5" fillId="0" borderId="1" xfId="2" applyFill="1" applyBorder="1"/>
    <xf numFmtId="0" fontId="5" fillId="0" borderId="1" xfId="2" applyBorder="1"/>
    <xf numFmtId="49" fontId="10" fillId="0" borderId="1" xfId="2" applyNumberFormat="1" applyFont="1" applyFill="1" applyBorder="1" applyAlignment="1" applyProtection="1">
      <alignment horizontal="right" vertical="center"/>
    </xf>
    <xf numFmtId="49" fontId="10" fillId="0" borderId="1" xfId="2" applyNumberFormat="1" applyFont="1" applyFill="1" applyBorder="1" applyAlignment="1" applyProtection="1">
      <alignment horizontal="left" vertical="center"/>
    </xf>
    <xf numFmtId="4" fontId="21" fillId="3" borderId="1" xfId="2" applyNumberFormat="1" applyFont="1" applyFill="1" applyBorder="1" applyAlignment="1" applyProtection="1">
      <alignment horizontal="right" vertical="center"/>
    </xf>
    <xf numFmtId="4" fontId="10" fillId="3" borderId="1" xfId="2" applyNumberFormat="1" applyFont="1" applyFill="1" applyBorder="1" applyAlignment="1" applyProtection="1">
      <alignment horizontal="right" vertical="center" wrapText="1"/>
    </xf>
    <xf numFmtId="49" fontId="10" fillId="0" borderId="1" xfId="2" applyNumberFormat="1" applyFont="1" applyFill="1" applyBorder="1" applyAlignment="1" applyProtection="1">
      <alignment vertical="center"/>
    </xf>
    <xf numFmtId="176" fontId="10" fillId="0" borderId="1" xfId="2" applyNumberFormat="1" applyFont="1" applyFill="1" applyBorder="1" applyAlignment="1" applyProtection="1">
      <alignment vertical="center"/>
    </xf>
    <xf numFmtId="0" fontId="22" fillId="0" borderId="0" xfId="2" applyFont="1"/>
    <xf numFmtId="0" fontId="22" fillId="0" borderId="1" xfId="2" applyFont="1" applyFill="1" applyBorder="1"/>
    <xf numFmtId="0" fontId="22" fillId="0" borderId="1" xfId="2" applyFont="1" applyBorder="1"/>
    <xf numFmtId="4" fontId="10" fillId="0" borderId="1" xfId="2" applyNumberFormat="1" applyFont="1" applyFill="1" applyBorder="1" applyAlignment="1" applyProtection="1">
      <alignment horizontal="right" vertical="center" wrapText="1"/>
    </xf>
    <xf numFmtId="4" fontId="21" fillId="3" borderId="1" xfId="2" applyNumberFormat="1" applyFont="1" applyFill="1" applyBorder="1" applyAlignment="1" applyProtection="1">
      <alignment horizontal="right" vertical="center" wrapText="1"/>
    </xf>
    <xf numFmtId="0" fontId="9" fillId="0" borderId="1" xfId="2" applyFont="1" applyFill="1" applyBorder="1"/>
    <xf numFmtId="0" fontId="10" fillId="0" borderId="1" xfId="2" applyFont="1" applyFill="1" applyBorder="1"/>
    <xf numFmtId="0" fontId="22" fillId="0" borderId="0" xfId="2" applyFont="1" applyAlignment="1">
      <alignment vertical="center"/>
    </xf>
    <xf numFmtId="0" fontId="10" fillId="0" borderId="1" xfId="2" applyFont="1" applyFill="1" applyBorder="1" applyAlignment="1">
      <alignment vertical="center"/>
    </xf>
    <xf numFmtId="0" fontId="22" fillId="0" borderId="1" xfId="2" applyFont="1" applyFill="1" applyBorder="1" applyAlignment="1">
      <alignment vertical="center"/>
    </xf>
    <xf numFmtId="0" fontId="23" fillId="0" borderId="1" xfId="2" applyFont="1" applyBorder="1" applyAlignment="1">
      <alignment vertical="center" wrapText="1"/>
    </xf>
    <xf numFmtId="4" fontId="23" fillId="0" borderId="1" xfId="2" applyNumberFormat="1" applyFont="1" applyBorder="1" applyAlignment="1">
      <alignment vertical="center" wrapText="1"/>
    </xf>
    <xf numFmtId="0" fontId="23" fillId="0" borderId="1" xfId="2" applyFont="1" applyFill="1" applyBorder="1" applyAlignment="1">
      <alignment vertical="center" wrapText="1"/>
    </xf>
    <xf numFmtId="0" fontId="23" fillId="0" borderId="1" xfId="2" applyFont="1" applyBorder="1" applyAlignment="1">
      <alignment vertical="center"/>
    </xf>
    <xf numFmtId="4" fontId="23" fillId="0" borderId="6" xfId="1" applyNumberFormat="1" applyFont="1" applyBorder="1" applyAlignment="1">
      <alignment horizontal="left" vertical="center" wrapText="1"/>
    </xf>
    <xf numFmtId="4" fontId="23" fillId="0" borderId="6" xfId="1" applyNumberFormat="1" applyFont="1" applyFill="1" applyBorder="1" applyAlignment="1">
      <alignment horizontal="left" vertical="center" wrapText="1"/>
    </xf>
    <xf numFmtId="177" fontId="9" fillId="0" borderId="1" xfId="2" applyNumberFormat="1" applyFont="1" applyFill="1" applyBorder="1" applyAlignment="1" applyProtection="1">
      <alignment horizontal="right" vertical="center" wrapText="1"/>
    </xf>
    <xf numFmtId="177" fontId="10" fillId="0" borderId="1" xfId="2" applyNumberFormat="1" applyFont="1" applyFill="1" applyBorder="1" applyAlignment="1" applyProtection="1">
      <alignment horizontal="right" vertical="center" wrapText="1"/>
    </xf>
    <xf numFmtId="177" fontId="9" fillId="0" borderId="1" xfId="2" applyNumberFormat="1" applyFont="1" applyFill="1" applyBorder="1" applyAlignment="1">
      <alignment horizontal="right" vertical="center"/>
    </xf>
    <xf numFmtId="177" fontId="10" fillId="0" borderId="1" xfId="2" applyNumberFormat="1" applyFont="1" applyFill="1" applyBorder="1" applyAlignment="1">
      <alignment horizontal="right" vertical="center"/>
    </xf>
    <xf numFmtId="4" fontId="24" fillId="3" borderId="1" xfId="2" applyNumberFormat="1" applyFont="1" applyFill="1" applyBorder="1" applyAlignment="1" applyProtection="1">
      <alignment horizontal="right" vertical="center"/>
    </xf>
    <xf numFmtId="4" fontId="24" fillId="0" borderId="1" xfId="2" applyNumberFormat="1" applyFont="1" applyFill="1" applyBorder="1" applyAlignment="1" applyProtection="1">
      <alignment horizontal="right" vertical="center"/>
    </xf>
    <xf numFmtId="4" fontId="23" fillId="3" borderId="1" xfId="2" applyNumberFormat="1" applyFont="1" applyFill="1" applyBorder="1" applyAlignment="1" applyProtection="1">
      <alignment horizontal="right" vertical="center"/>
    </xf>
    <xf numFmtId="4" fontId="23" fillId="0" borderId="1" xfId="2" applyNumberFormat="1" applyFont="1" applyFill="1" applyBorder="1" applyAlignment="1" applyProtection="1">
      <alignment horizontal="right" vertical="center"/>
    </xf>
    <xf numFmtId="4" fontId="9" fillId="0" borderId="1" xfId="2" applyNumberFormat="1" applyFont="1" applyFill="1" applyBorder="1"/>
    <xf numFmtId="4" fontId="10" fillId="0" borderId="1" xfId="2" applyNumberFormat="1" applyFont="1" applyFill="1" applyBorder="1"/>
    <xf numFmtId="178" fontId="5" fillId="0" borderId="1" xfId="2" applyNumberFormat="1" applyFill="1" applyBorder="1"/>
    <xf numFmtId="0" fontId="25" fillId="0" borderId="0" xfId="0" applyFont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3" xfId="0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right" vertical="center"/>
    </xf>
    <xf numFmtId="0" fontId="34" fillId="0" borderId="18" xfId="0" applyFont="1" applyBorder="1" applyAlignment="1">
      <alignment horizontal="left" vertical="center"/>
    </xf>
    <xf numFmtId="178" fontId="9" fillId="0" borderId="1" xfId="2" applyNumberFormat="1" applyFont="1" applyFill="1" applyBorder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4" fontId="38" fillId="3" borderId="1" xfId="2" applyNumberFormat="1" applyFont="1" applyFill="1" applyBorder="1" applyAlignment="1" applyProtection="1">
      <alignment horizontal="right" vertical="center" wrapText="1"/>
    </xf>
    <xf numFmtId="0" fontId="32" fillId="0" borderId="23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49" fontId="10" fillId="0" borderId="4" xfId="2" applyNumberFormat="1" applyFont="1" applyFill="1" applyBorder="1" applyAlignment="1" applyProtection="1">
      <alignment horizontal="center" vertical="center"/>
    </xf>
    <xf numFmtId="49" fontId="10" fillId="0" borderId="6" xfId="2" applyNumberFormat="1" applyFont="1" applyFill="1" applyBorder="1" applyAlignment="1" applyProtection="1">
      <alignment horizontal="center" vertic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49" fontId="21" fillId="0" borderId="4" xfId="2" applyNumberFormat="1" applyFont="1" applyFill="1" applyBorder="1" applyAlignment="1" applyProtection="1">
      <alignment horizontal="center" vertical="center"/>
    </xf>
    <xf numFmtId="49" fontId="21" fillId="0" borderId="6" xfId="2" applyNumberFormat="1" applyFont="1" applyFill="1" applyBorder="1" applyAlignment="1" applyProtection="1">
      <alignment horizontal="center" vertical="center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Alignment="1" applyProtection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textRotation="255" wrapText="1"/>
    </xf>
    <xf numFmtId="0" fontId="29" fillId="0" borderId="3" xfId="0" applyFont="1" applyBorder="1" applyAlignment="1">
      <alignment horizontal="center" vertical="center" textRotation="255" wrapText="1"/>
    </xf>
    <xf numFmtId="0" fontId="29" fillId="0" borderId="2" xfId="0" applyFont="1" applyBorder="1" applyAlignment="1">
      <alignment horizontal="center" vertical="center" textRotation="255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3" fillId="0" borderId="2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5" xfId="0" applyFont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32" fillId="0" borderId="2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left" vertical="center" wrapText="1" indent="3"/>
    </xf>
    <xf numFmtId="0" fontId="32" fillId="0" borderId="22" xfId="0" applyFont="1" applyBorder="1" applyAlignment="1">
      <alignment horizontal="left" vertical="center" wrapText="1" indent="3"/>
    </xf>
    <xf numFmtId="0" fontId="32" fillId="0" borderId="19" xfId="0" applyFont="1" applyBorder="1" applyAlignment="1">
      <alignment horizontal="left" vertical="center" wrapText="1" indent="3"/>
    </xf>
    <xf numFmtId="0" fontId="33" fillId="0" borderId="25" xfId="0" applyFont="1" applyBorder="1" applyAlignment="1">
      <alignment horizontal="right" vertical="center" wrapText="1"/>
    </xf>
    <xf numFmtId="0" fontId="33" fillId="0" borderId="19" xfId="0" applyFont="1" applyBorder="1" applyAlignment="1">
      <alignment horizontal="righ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right" vertical="center" wrapText="1"/>
    </xf>
    <xf numFmtId="0" fontId="33" fillId="0" borderId="22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</cellXfs>
  <cellStyles count="4">
    <cellStyle name="常规" xfId="0" builtinId="0"/>
    <cellStyle name="常规 2" xfId="3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D6" sqref="D6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08" t="s">
        <v>459</v>
      </c>
      <c r="B1" s="103"/>
      <c r="C1" s="103"/>
      <c r="D1" s="103"/>
      <c r="E1" s="103"/>
      <c r="F1" s="103"/>
    </row>
    <row r="2" spans="1:11" ht="40.5" customHeight="1">
      <c r="A2" s="218" t="s">
        <v>562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21.75" customHeight="1">
      <c r="A3" s="103"/>
      <c r="B3" s="103"/>
      <c r="C3" s="103"/>
      <c r="D3" s="103"/>
      <c r="E3" s="103"/>
      <c r="F3" s="103"/>
      <c r="K3" t="s">
        <v>428</v>
      </c>
    </row>
    <row r="4" spans="1:11" ht="22.5" customHeight="1">
      <c r="A4" s="219" t="s">
        <v>427</v>
      </c>
      <c r="B4" s="211" t="s">
        <v>316</v>
      </c>
      <c r="C4" s="211" t="s">
        <v>437</v>
      </c>
      <c r="D4" s="211" t="s">
        <v>438</v>
      </c>
      <c r="E4" s="211" t="s">
        <v>439</v>
      </c>
      <c r="F4" s="211" t="s">
        <v>440</v>
      </c>
      <c r="G4" s="211" t="s">
        <v>429</v>
      </c>
      <c r="H4" s="211"/>
      <c r="I4" s="211" t="s">
        <v>443</v>
      </c>
      <c r="J4" s="211" t="s">
        <v>444</v>
      </c>
      <c r="K4" s="211" t="s">
        <v>445</v>
      </c>
    </row>
    <row r="5" spans="1:11" s="104" customFormat="1" ht="57" customHeight="1">
      <c r="A5" s="219"/>
      <c r="B5" s="211"/>
      <c r="C5" s="211"/>
      <c r="D5" s="211"/>
      <c r="E5" s="211"/>
      <c r="F5" s="211"/>
      <c r="G5" s="106" t="s">
        <v>441</v>
      </c>
      <c r="H5" s="106" t="s">
        <v>442</v>
      </c>
      <c r="I5" s="211"/>
      <c r="J5" s="211"/>
      <c r="K5" s="211"/>
    </row>
    <row r="6" spans="1:11" ht="30" customHeight="1">
      <c r="A6" s="199" t="s">
        <v>316</v>
      </c>
      <c r="B6" s="105">
        <f>B7+B8+B9</f>
        <v>52.5</v>
      </c>
      <c r="C6" s="105"/>
      <c r="D6" s="105">
        <f>D7+D8+D9</f>
        <v>52.5</v>
      </c>
      <c r="E6" s="105"/>
      <c r="F6" s="105"/>
      <c r="G6" s="105"/>
      <c r="H6" s="105"/>
      <c r="I6" s="105"/>
      <c r="J6" s="105"/>
      <c r="K6" s="105"/>
    </row>
    <row r="7" spans="1:11" ht="48" customHeight="1">
      <c r="A7" s="109" t="s">
        <v>426</v>
      </c>
      <c r="B7" s="105">
        <f>D7</f>
        <v>37.5</v>
      </c>
      <c r="C7" s="105"/>
      <c r="D7" s="105">
        <v>37.5</v>
      </c>
      <c r="E7" s="105"/>
      <c r="F7" s="105"/>
      <c r="G7" s="105"/>
      <c r="H7" s="105"/>
      <c r="I7" s="105"/>
      <c r="J7" s="105"/>
      <c r="K7" s="105"/>
    </row>
    <row r="8" spans="1:11" ht="48" customHeight="1">
      <c r="A8" s="109" t="s">
        <v>425</v>
      </c>
      <c r="B8" s="105">
        <f t="shared" ref="B8:B9" si="0">D8</f>
        <v>15</v>
      </c>
      <c r="C8" s="105"/>
      <c r="D8" s="105">
        <v>15</v>
      </c>
      <c r="E8" s="105"/>
      <c r="F8" s="105"/>
      <c r="G8" s="105"/>
      <c r="H8" s="105"/>
      <c r="I8" s="105"/>
      <c r="J8" s="105"/>
      <c r="K8" s="105"/>
    </row>
    <row r="9" spans="1:11" ht="49.5" customHeight="1">
      <c r="A9" s="109" t="s">
        <v>424</v>
      </c>
      <c r="B9" s="105">
        <f t="shared" si="0"/>
        <v>0</v>
      </c>
      <c r="C9" s="105"/>
      <c r="D9" s="105"/>
      <c r="E9" s="105"/>
      <c r="F9" s="105"/>
      <c r="G9" s="105"/>
      <c r="H9" s="105"/>
      <c r="I9" s="105"/>
      <c r="J9" s="105"/>
      <c r="K9" s="105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sqref="A1:L1"/>
    </sheetView>
  </sheetViews>
  <sheetFormatPr defaultRowHeight="13.5"/>
  <cols>
    <col min="1" max="1" width="9.75" customWidth="1"/>
    <col min="2" max="2" width="12.875" customWidth="1"/>
    <col min="4" max="4" width="7.875" customWidth="1"/>
    <col min="6" max="7" width="10.375" customWidth="1"/>
    <col min="8" max="8" width="14" customWidth="1"/>
    <col min="9" max="9" width="13.75" customWidth="1"/>
    <col min="10" max="10" width="12" customWidth="1"/>
    <col min="11" max="11" width="13.125" customWidth="1"/>
  </cols>
  <sheetData>
    <row r="1" spans="1:12" ht="30.75" customHeight="1">
      <c r="A1" s="223" t="s">
        <v>589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30.75" customHeight="1">
      <c r="A2" s="226" t="s">
        <v>575</v>
      </c>
      <c r="B2" s="226"/>
      <c r="C2" s="230" t="s">
        <v>576</v>
      </c>
      <c r="D2" s="230"/>
      <c r="E2" s="230" t="s">
        <v>333</v>
      </c>
      <c r="F2" s="230"/>
      <c r="G2" s="230"/>
      <c r="H2" s="230"/>
      <c r="I2" s="226" t="s">
        <v>334</v>
      </c>
      <c r="J2" s="226"/>
      <c r="K2" s="226"/>
      <c r="L2" s="226"/>
    </row>
    <row r="3" spans="1:12" ht="30.75" customHeight="1">
      <c r="A3" s="226"/>
      <c r="B3" s="226"/>
      <c r="C3" s="230"/>
      <c r="D3" s="230"/>
      <c r="E3" s="186" t="s">
        <v>316</v>
      </c>
      <c r="F3" s="186" t="s">
        <v>577</v>
      </c>
      <c r="G3" s="186" t="s">
        <v>578</v>
      </c>
      <c r="H3" s="186" t="s">
        <v>579</v>
      </c>
      <c r="I3" s="186" t="s">
        <v>316</v>
      </c>
      <c r="J3" s="186" t="s">
        <v>577</v>
      </c>
      <c r="K3" s="186" t="s">
        <v>578</v>
      </c>
      <c r="L3" s="186" t="s">
        <v>579</v>
      </c>
    </row>
    <row r="4" spans="1:12" ht="30.75" customHeight="1">
      <c r="A4" s="226"/>
      <c r="B4" s="226"/>
      <c r="C4" s="231">
        <v>3154.93</v>
      </c>
      <c r="D4" s="232"/>
      <c r="E4" s="187">
        <f>F4</f>
        <v>1471.12</v>
      </c>
      <c r="F4" s="187">
        <v>1471.12</v>
      </c>
      <c r="G4" s="187"/>
      <c r="H4" s="187"/>
      <c r="I4" s="187">
        <f>J4</f>
        <v>1683.81</v>
      </c>
      <c r="J4" s="188">
        <v>1683.81</v>
      </c>
      <c r="K4" s="187"/>
      <c r="L4" s="187"/>
    </row>
    <row r="5" spans="1:12" ht="114" customHeight="1">
      <c r="A5" s="227" t="s">
        <v>631</v>
      </c>
      <c r="B5" s="226" t="s">
        <v>580</v>
      </c>
      <c r="C5" s="226"/>
      <c r="D5" s="233" t="s">
        <v>630</v>
      </c>
      <c r="E5" s="234"/>
      <c r="F5" s="234"/>
      <c r="G5" s="234"/>
      <c r="H5" s="234"/>
      <c r="I5" s="234"/>
      <c r="J5" s="234"/>
      <c r="K5" s="234"/>
      <c r="L5" s="235"/>
    </row>
    <row r="6" spans="1:12" ht="24.75" customHeight="1">
      <c r="A6" s="228"/>
      <c r="B6" s="225" t="s">
        <v>581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1:12" ht="24.75" customHeight="1">
      <c r="A7" s="228"/>
      <c r="B7" s="226" t="s">
        <v>582</v>
      </c>
      <c r="C7" s="226"/>
      <c r="D7" s="226" t="s">
        <v>583</v>
      </c>
      <c r="E7" s="226"/>
      <c r="F7" s="226" t="s">
        <v>584</v>
      </c>
      <c r="G7" s="226"/>
      <c r="H7" s="226"/>
      <c r="I7" s="186" t="s">
        <v>585</v>
      </c>
      <c r="J7" s="186" t="s">
        <v>586</v>
      </c>
      <c r="K7" s="186" t="s">
        <v>587</v>
      </c>
      <c r="L7" s="186" t="s">
        <v>588</v>
      </c>
    </row>
    <row r="8" spans="1:12" ht="24" customHeight="1">
      <c r="A8" s="228"/>
      <c r="B8" s="222" t="s">
        <v>632</v>
      </c>
      <c r="C8" s="222"/>
      <c r="D8" s="222" t="s">
        <v>633</v>
      </c>
      <c r="E8" s="222" t="s">
        <v>634</v>
      </c>
      <c r="F8" s="222" t="s">
        <v>694</v>
      </c>
      <c r="G8" s="222" t="s">
        <v>634</v>
      </c>
      <c r="H8" s="222" t="s">
        <v>634</v>
      </c>
      <c r="I8" s="189" t="s">
        <v>644</v>
      </c>
      <c r="J8" s="189" t="s">
        <v>645</v>
      </c>
      <c r="K8" s="189" t="s">
        <v>663</v>
      </c>
      <c r="L8" s="189" t="s">
        <v>668</v>
      </c>
    </row>
    <row r="9" spans="1:12" ht="24" customHeight="1">
      <c r="A9" s="228"/>
      <c r="B9" s="222" t="s">
        <v>632</v>
      </c>
      <c r="C9" s="222"/>
      <c r="D9" s="222" t="s">
        <v>633</v>
      </c>
      <c r="E9" s="222"/>
      <c r="F9" s="222" t="s">
        <v>635</v>
      </c>
      <c r="G9" s="222"/>
      <c r="H9" s="222"/>
      <c r="I9" s="189" t="s">
        <v>644</v>
      </c>
      <c r="J9" s="189" t="s">
        <v>646</v>
      </c>
      <c r="K9" s="189" t="s">
        <v>664</v>
      </c>
      <c r="L9" s="189" t="s">
        <v>669</v>
      </c>
    </row>
    <row r="10" spans="1:12" ht="24" customHeight="1">
      <c r="A10" s="228"/>
      <c r="B10" s="222" t="s">
        <v>632</v>
      </c>
      <c r="C10" s="222"/>
      <c r="D10" s="222" t="s">
        <v>633</v>
      </c>
      <c r="E10" s="222"/>
      <c r="F10" s="222" t="s">
        <v>636</v>
      </c>
      <c r="G10" s="222"/>
      <c r="H10" s="222"/>
      <c r="I10" s="189" t="s">
        <v>644</v>
      </c>
      <c r="J10" s="189" t="s">
        <v>647</v>
      </c>
      <c r="K10" s="189" t="s">
        <v>665</v>
      </c>
      <c r="L10" s="189" t="s">
        <v>670</v>
      </c>
    </row>
    <row r="11" spans="1:12" ht="30.75" customHeight="1">
      <c r="A11" s="228"/>
      <c r="B11" s="222" t="s">
        <v>632</v>
      </c>
      <c r="C11" s="222"/>
      <c r="D11" s="222" t="s">
        <v>633</v>
      </c>
      <c r="E11" s="222"/>
      <c r="F11" s="222" t="s">
        <v>637</v>
      </c>
      <c r="G11" s="222"/>
      <c r="H11" s="222"/>
      <c r="I11" s="189" t="s">
        <v>644</v>
      </c>
      <c r="J11" s="189" t="s">
        <v>648</v>
      </c>
      <c r="K11" s="189" t="s">
        <v>665</v>
      </c>
      <c r="L11" s="189" t="s">
        <v>670</v>
      </c>
    </row>
    <row r="12" spans="1:12" ht="23.25" customHeight="1">
      <c r="A12" s="228"/>
      <c r="B12" s="222" t="s">
        <v>632</v>
      </c>
      <c r="C12" s="222"/>
      <c r="D12" s="222" t="s">
        <v>633</v>
      </c>
      <c r="E12" s="222"/>
      <c r="F12" s="222" t="s">
        <v>638</v>
      </c>
      <c r="G12" s="222"/>
      <c r="H12" s="222"/>
      <c r="I12" s="189" t="s">
        <v>644</v>
      </c>
      <c r="J12" s="189" t="s">
        <v>649</v>
      </c>
      <c r="K12" s="189" t="s">
        <v>666</v>
      </c>
      <c r="L12" s="189" t="s">
        <v>670</v>
      </c>
    </row>
    <row r="13" spans="1:12" ht="23.25" customHeight="1">
      <c r="A13" s="228"/>
      <c r="B13" s="222" t="s">
        <v>632</v>
      </c>
      <c r="C13" s="222"/>
      <c r="D13" s="222" t="s">
        <v>633</v>
      </c>
      <c r="E13" s="222"/>
      <c r="F13" s="222" t="s">
        <v>639</v>
      </c>
      <c r="G13" s="222"/>
      <c r="H13" s="222"/>
      <c r="I13" s="189" t="s">
        <v>644</v>
      </c>
      <c r="J13" s="189" t="s">
        <v>650</v>
      </c>
      <c r="K13" s="189" t="s">
        <v>666</v>
      </c>
      <c r="L13" s="189" t="s">
        <v>668</v>
      </c>
    </row>
    <row r="14" spans="1:12" ht="23.25" customHeight="1">
      <c r="A14" s="228"/>
      <c r="B14" s="222" t="s">
        <v>632</v>
      </c>
      <c r="C14" s="222"/>
      <c r="D14" s="222" t="s">
        <v>633</v>
      </c>
      <c r="E14" s="222"/>
      <c r="F14" s="222" t="s">
        <v>640</v>
      </c>
      <c r="G14" s="222"/>
      <c r="H14" s="222"/>
      <c r="I14" s="189" t="s">
        <v>644</v>
      </c>
      <c r="J14" s="189" t="s">
        <v>651</v>
      </c>
      <c r="K14" s="189" t="s">
        <v>664</v>
      </c>
      <c r="L14" s="189" t="s">
        <v>668</v>
      </c>
    </row>
    <row r="15" spans="1:12" ht="23.25" customHeight="1">
      <c r="A15" s="228"/>
      <c r="B15" s="222" t="s">
        <v>632</v>
      </c>
      <c r="C15" s="222"/>
      <c r="D15" s="222" t="s">
        <v>633</v>
      </c>
      <c r="E15" s="222"/>
      <c r="F15" s="222" t="s">
        <v>641</v>
      </c>
      <c r="G15" s="222"/>
      <c r="H15" s="222"/>
      <c r="I15" s="189" t="s">
        <v>644</v>
      </c>
      <c r="J15" s="189" t="s">
        <v>652</v>
      </c>
      <c r="K15" s="189" t="s">
        <v>665</v>
      </c>
      <c r="L15" s="189" t="s">
        <v>668</v>
      </c>
    </row>
    <row r="16" spans="1:12" ht="23.25" customHeight="1">
      <c r="A16" s="228"/>
      <c r="B16" s="222" t="s">
        <v>632</v>
      </c>
      <c r="C16" s="222"/>
      <c r="D16" s="222" t="s">
        <v>633</v>
      </c>
      <c r="E16" s="222"/>
      <c r="F16" s="222" t="s">
        <v>642</v>
      </c>
      <c r="G16" s="222"/>
      <c r="H16" s="222"/>
      <c r="I16" s="189" t="s">
        <v>644</v>
      </c>
      <c r="J16" s="189" t="s">
        <v>653</v>
      </c>
      <c r="K16" s="189" t="s">
        <v>665</v>
      </c>
      <c r="L16" s="189" t="s">
        <v>668</v>
      </c>
    </row>
    <row r="17" spans="1:12" ht="23.25" customHeight="1">
      <c r="A17" s="228"/>
      <c r="B17" s="222" t="s">
        <v>632</v>
      </c>
      <c r="C17" s="222"/>
      <c r="D17" s="222" t="s">
        <v>633</v>
      </c>
      <c r="E17" s="222"/>
      <c r="F17" s="222" t="s">
        <v>643</v>
      </c>
      <c r="G17" s="222"/>
      <c r="H17" s="222"/>
      <c r="I17" s="189" t="s">
        <v>644</v>
      </c>
      <c r="J17" s="189" t="s">
        <v>647</v>
      </c>
      <c r="K17" s="189" t="s">
        <v>665</v>
      </c>
      <c r="L17" s="189" t="s">
        <v>648</v>
      </c>
    </row>
    <row r="18" spans="1:12" ht="23.25" customHeight="1">
      <c r="A18" s="228"/>
      <c r="B18" s="222" t="s">
        <v>632</v>
      </c>
      <c r="C18" s="222"/>
      <c r="D18" s="222" t="s">
        <v>691</v>
      </c>
      <c r="E18" s="222"/>
      <c r="F18" s="222" t="s">
        <v>674</v>
      </c>
      <c r="G18" s="222"/>
      <c r="H18" s="222"/>
      <c r="I18" s="189" t="s">
        <v>644</v>
      </c>
      <c r="J18" s="189" t="s">
        <v>654</v>
      </c>
      <c r="K18" s="189" t="s">
        <v>667</v>
      </c>
      <c r="L18" s="189" t="s">
        <v>669</v>
      </c>
    </row>
    <row r="19" spans="1:12" ht="23.25" customHeight="1">
      <c r="A19" s="228"/>
      <c r="B19" s="222" t="s">
        <v>632</v>
      </c>
      <c r="C19" s="222"/>
      <c r="D19" s="222" t="s">
        <v>691</v>
      </c>
      <c r="E19" s="222"/>
      <c r="F19" s="222" t="s">
        <v>675</v>
      </c>
      <c r="G19" s="222"/>
      <c r="H19" s="222"/>
      <c r="I19" s="189" t="s">
        <v>644</v>
      </c>
      <c r="J19" s="189" t="s">
        <v>655</v>
      </c>
      <c r="K19" s="189" t="s">
        <v>667</v>
      </c>
      <c r="L19" s="189" t="s">
        <v>671</v>
      </c>
    </row>
    <row r="20" spans="1:12" ht="23.25" customHeight="1">
      <c r="A20" s="228"/>
      <c r="B20" s="222" t="s">
        <v>632</v>
      </c>
      <c r="C20" s="222"/>
      <c r="D20" s="222" t="s">
        <v>691</v>
      </c>
      <c r="E20" s="222"/>
      <c r="F20" s="222" t="s">
        <v>676</v>
      </c>
      <c r="G20" s="222"/>
      <c r="H20" s="222"/>
      <c r="I20" s="189" t="s">
        <v>644</v>
      </c>
      <c r="J20" s="189" t="s">
        <v>656</v>
      </c>
      <c r="K20" s="189" t="s">
        <v>667</v>
      </c>
      <c r="L20" s="189" t="s">
        <v>670</v>
      </c>
    </row>
    <row r="21" spans="1:12" ht="23.25" customHeight="1">
      <c r="A21" s="228"/>
      <c r="B21" s="222" t="s">
        <v>632</v>
      </c>
      <c r="C21" s="222"/>
      <c r="D21" s="222" t="s">
        <v>691</v>
      </c>
      <c r="E21" s="222"/>
      <c r="F21" s="222" t="s">
        <v>677</v>
      </c>
      <c r="G21" s="222"/>
      <c r="H21" s="222"/>
      <c r="I21" s="189" t="s">
        <v>644</v>
      </c>
      <c r="J21" s="189" t="s">
        <v>655</v>
      </c>
      <c r="K21" s="189" t="s">
        <v>667</v>
      </c>
      <c r="L21" s="189" t="s">
        <v>671</v>
      </c>
    </row>
    <row r="22" spans="1:12" ht="33.75" customHeight="1">
      <c r="A22" s="228"/>
      <c r="B22" s="222" t="s">
        <v>632</v>
      </c>
      <c r="C22" s="222"/>
      <c r="D22" s="222" t="s">
        <v>691</v>
      </c>
      <c r="E22" s="222"/>
      <c r="F22" s="222" t="s">
        <v>678</v>
      </c>
      <c r="G22" s="222"/>
      <c r="H22" s="222"/>
      <c r="I22" s="189" t="s">
        <v>644</v>
      </c>
      <c r="J22" s="189" t="s">
        <v>657</v>
      </c>
      <c r="K22" s="189" t="s">
        <v>667</v>
      </c>
      <c r="L22" s="189" t="s">
        <v>669</v>
      </c>
    </row>
    <row r="23" spans="1:12" ht="24.75" customHeight="1">
      <c r="A23" s="228"/>
      <c r="B23" s="222" t="s">
        <v>632</v>
      </c>
      <c r="C23" s="222"/>
      <c r="D23" s="222" t="s">
        <v>691</v>
      </c>
      <c r="E23" s="222"/>
      <c r="F23" s="222" t="s">
        <v>679</v>
      </c>
      <c r="G23" s="222"/>
      <c r="H23" s="222"/>
      <c r="I23" s="189" t="s">
        <v>644</v>
      </c>
      <c r="J23" s="189" t="s">
        <v>658</v>
      </c>
      <c r="K23" s="189" t="s">
        <v>667</v>
      </c>
      <c r="L23" s="189" t="s">
        <v>671</v>
      </c>
    </row>
    <row r="24" spans="1:12" ht="24.75" customHeight="1">
      <c r="A24" s="228"/>
      <c r="B24" s="220" t="s">
        <v>672</v>
      </c>
      <c r="C24" s="221"/>
      <c r="D24" s="222" t="s">
        <v>692</v>
      </c>
      <c r="E24" s="222"/>
      <c r="F24" s="222" t="s">
        <v>680</v>
      </c>
      <c r="G24" s="222"/>
      <c r="H24" s="222"/>
      <c r="I24" s="190" t="s">
        <v>693</v>
      </c>
      <c r="J24" s="189" t="s">
        <v>659</v>
      </c>
      <c r="K24" s="189" t="s">
        <v>634</v>
      </c>
      <c r="L24" s="189" t="s">
        <v>670</v>
      </c>
    </row>
    <row r="25" spans="1:12" ht="33.75" customHeight="1">
      <c r="A25" s="228"/>
      <c r="B25" s="220" t="s">
        <v>672</v>
      </c>
      <c r="C25" s="221"/>
      <c r="D25" s="222" t="s">
        <v>692</v>
      </c>
      <c r="E25" s="222"/>
      <c r="F25" s="222" t="s">
        <v>681</v>
      </c>
      <c r="G25" s="222"/>
      <c r="H25" s="222"/>
      <c r="I25" s="189" t="s">
        <v>644</v>
      </c>
      <c r="J25" s="189" t="s">
        <v>656</v>
      </c>
      <c r="K25" s="189" t="s">
        <v>667</v>
      </c>
      <c r="L25" s="189" t="s">
        <v>669</v>
      </c>
    </row>
    <row r="26" spans="1:12" ht="23.25" customHeight="1">
      <c r="A26" s="228"/>
      <c r="B26" s="220" t="s">
        <v>672</v>
      </c>
      <c r="C26" s="221"/>
      <c r="D26" s="222" t="s">
        <v>692</v>
      </c>
      <c r="E26" s="222"/>
      <c r="F26" s="222" t="s">
        <v>682</v>
      </c>
      <c r="G26" s="222"/>
      <c r="H26" s="222"/>
      <c r="I26" s="189" t="s">
        <v>644</v>
      </c>
      <c r="J26" s="189" t="s">
        <v>654</v>
      </c>
      <c r="K26" s="189" t="s">
        <v>667</v>
      </c>
      <c r="L26" s="189" t="s">
        <v>671</v>
      </c>
    </row>
    <row r="27" spans="1:12" ht="23.25" customHeight="1">
      <c r="A27" s="228"/>
      <c r="B27" s="220" t="s">
        <v>672</v>
      </c>
      <c r="C27" s="221"/>
      <c r="D27" s="222" t="s">
        <v>692</v>
      </c>
      <c r="E27" s="222"/>
      <c r="F27" s="222" t="s">
        <v>683</v>
      </c>
      <c r="G27" s="222"/>
      <c r="H27" s="222"/>
      <c r="I27" s="189" t="s">
        <v>644</v>
      </c>
      <c r="J27" s="189" t="s">
        <v>660</v>
      </c>
      <c r="K27" s="189" t="s">
        <v>667</v>
      </c>
      <c r="L27" s="189" t="s">
        <v>669</v>
      </c>
    </row>
    <row r="28" spans="1:12" ht="23.25" customHeight="1">
      <c r="A28" s="228"/>
      <c r="B28" s="220" t="s">
        <v>672</v>
      </c>
      <c r="C28" s="221"/>
      <c r="D28" s="222" t="s">
        <v>692</v>
      </c>
      <c r="E28" s="222"/>
      <c r="F28" s="222" t="s">
        <v>684</v>
      </c>
      <c r="G28" s="222"/>
      <c r="H28" s="222"/>
      <c r="I28" s="189" t="s">
        <v>644</v>
      </c>
      <c r="J28" s="189" t="s">
        <v>657</v>
      </c>
      <c r="K28" s="189" t="s">
        <v>667</v>
      </c>
      <c r="L28" s="189" t="s">
        <v>670</v>
      </c>
    </row>
    <row r="29" spans="1:12" ht="23.25" customHeight="1">
      <c r="A29" s="228"/>
      <c r="B29" s="220" t="s">
        <v>672</v>
      </c>
      <c r="C29" s="221"/>
      <c r="D29" s="222" t="s">
        <v>692</v>
      </c>
      <c r="E29" s="222"/>
      <c r="F29" s="222" t="s">
        <v>685</v>
      </c>
      <c r="G29" s="222"/>
      <c r="H29" s="222"/>
      <c r="I29" s="189" t="s">
        <v>644</v>
      </c>
      <c r="J29" s="189" t="s">
        <v>661</v>
      </c>
      <c r="K29" s="189" t="s">
        <v>667</v>
      </c>
      <c r="L29" s="189" t="s">
        <v>671</v>
      </c>
    </row>
    <row r="30" spans="1:12" ht="23.25" customHeight="1">
      <c r="A30" s="228"/>
      <c r="B30" s="220" t="s">
        <v>673</v>
      </c>
      <c r="C30" s="221"/>
      <c r="D30" s="222" t="s">
        <v>673</v>
      </c>
      <c r="E30" s="222"/>
      <c r="F30" s="222" t="s">
        <v>686</v>
      </c>
      <c r="G30" s="222"/>
      <c r="H30" s="222"/>
      <c r="I30" s="189" t="s">
        <v>644</v>
      </c>
      <c r="J30" s="189" t="s">
        <v>660</v>
      </c>
      <c r="K30" s="189" t="s">
        <v>667</v>
      </c>
      <c r="L30" s="189" t="s">
        <v>669</v>
      </c>
    </row>
    <row r="31" spans="1:12" ht="23.25" customHeight="1">
      <c r="A31" s="228"/>
      <c r="B31" s="220" t="s">
        <v>673</v>
      </c>
      <c r="C31" s="221"/>
      <c r="D31" s="222" t="s">
        <v>673</v>
      </c>
      <c r="E31" s="222"/>
      <c r="F31" s="222" t="s">
        <v>687</v>
      </c>
      <c r="G31" s="222"/>
      <c r="H31" s="222"/>
      <c r="I31" s="189" t="s">
        <v>644</v>
      </c>
      <c r="J31" s="189" t="s">
        <v>660</v>
      </c>
      <c r="K31" s="189" t="s">
        <v>667</v>
      </c>
      <c r="L31" s="189" t="s">
        <v>670</v>
      </c>
    </row>
    <row r="32" spans="1:12" ht="23.25" customHeight="1">
      <c r="A32" s="228"/>
      <c r="B32" s="220" t="s">
        <v>673</v>
      </c>
      <c r="C32" s="221"/>
      <c r="D32" s="222" t="s">
        <v>673</v>
      </c>
      <c r="E32" s="222"/>
      <c r="F32" s="222" t="s">
        <v>688</v>
      </c>
      <c r="G32" s="222"/>
      <c r="H32" s="222"/>
      <c r="I32" s="189" t="s">
        <v>644</v>
      </c>
      <c r="J32" s="189" t="s">
        <v>658</v>
      </c>
      <c r="K32" s="189" t="s">
        <v>667</v>
      </c>
      <c r="L32" s="189" t="s">
        <v>669</v>
      </c>
    </row>
    <row r="33" spans="1:12" ht="23.25" customHeight="1">
      <c r="A33" s="228"/>
      <c r="B33" s="220" t="s">
        <v>673</v>
      </c>
      <c r="C33" s="221"/>
      <c r="D33" s="222" t="s">
        <v>673</v>
      </c>
      <c r="E33" s="222"/>
      <c r="F33" s="222" t="s">
        <v>689</v>
      </c>
      <c r="G33" s="222"/>
      <c r="H33" s="222"/>
      <c r="I33" s="189" t="s">
        <v>644</v>
      </c>
      <c r="J33" s="189" t="s">
        <v>660</v>
      </c>
      <c r="K33" s="189" t="s">
        <v>667</v>
      </c>
      <c r="L33" s="189" t="s">
        <v>670</v>
      </c>
    </row>
    <row r="34" spans="1:12" ht="32.25" customHeight="1">
      <c r="A34" s="229"/>
      <c r="B34" s="220" t="s">
        <v>673</v>
      </c>
      <c r="C34" s="221"/>
      <c r="D34" s="222" t="s">
        <v>673</v>
      </c>
      <c r="E34" s="222"/>
      <c r="F34" s="222" t="s">
        <v>690</v>
      </c>
      <c r="G34" s="222"/>
      <c r="H34" s="222"/>
      <c r="I34" s="189" t="s">
        <v>644</v>
      </c>
      <c r="J34" s="189" t="s">
        <v>662</v>
      </c>
      <c r="K34" s="189" t="s">
        <v>667</v>
      </c>
      <c r="L34" s="189" t="s">
        <v>670</v>
      </c>
    </row>
    <row r="35" spans="1:12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</row>
    <row r="36" spans="1:12" ht="1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</row>
  </sheetData>
  <mergeCells count="95">
    <mergeCell ref="A2:B4"/>
    <mergeCell ref="A5:A34"/>
    <mergeCell ref="C2:D3"/>
    <mergeCell ref="E2:H2"/>
    <mergeCell ref="I2:L2"/>
    <mergeCell ref="C4:D4"/>
    <mergeCell ref="B5:C5"/>
    <mergeCell ref="D5:L5"/>
    <mergeCell ref="B15:C15"/>
    <mergeCell ref="B16:C16"/>
    <mergeCell ref="D9:E9"/>
    <mergeCell ref="D10:E10"/>
    <mergeCell ref="D11:E11"/>
    <mergeCell ref="D12:E12"/>
    <mergeCell ref="D13:E13"/>
    <mergeCell ref="D14:E14"/>
    <mergeCell ref="B14:C14"/>
    <mergeCell ref="A1:L1"/>
    <mergeCell ref="A36:K36"/>
    <mergeCell ref="B17:C17"/>
    <mergeCell ref="B18:C18"/>
    <mergeCell ref="B19:C19"/>
    <mergeCell ref="B20:C20"/>
    <mergeCell ref="B21:C21"/>
    <mergeCell ref="B22:C22"/>
    <mergeCell ref="B6:L6"/>
    <mergeCell ref="B7:C7"/>
    <mergeCell ref="D7:E7"/>
    <mergeCell ref="F7:H7"/>
    <mergeCell ref="B8:C8"/>
    <mergeCell ref="D8:E8"/>
    <mergeCell ref="F8:H8"/>
    <mergeCell ref="B9:C9"/>
    <mergeCell ref="B10:C10"/>
    <mergeCell ref="B11:C11"/>
    <mergeCell ref="B12:C12"/>
    <mergeCell ref="B13:C13"/>
    <mergeCell ref="D25:E25"/>
    <mergeCell ref="F25:H25"/>
    <mergeCell ref="D26:E26"/>
    <mergeCell ref="F9:H9"/>
    <mergeCell ref="F10:H10"/>
    <mergeCell ref="F11:H11"/>
    <mergeCell ref="F12:H12"/>
    <mergeCell ref="F13:H13"/>
    <mergeCell ref="F14:H14"/>
    <mergeCell ref="F17:H17"/>
    <mergeCell ref="F18:H18"/>
    <mergeCell ref="F19:H19"/>
    <mergeCell ref="F20:H20"/>
    <mergeCell ref="F21:H21"/>
    <mergeCell ref="F22:H22"/>
    <mergeCell ref="D17:E17"/>
    <mergeCell ref="F15:H15"/>
    <mergeCell ref="F16:H16"/>
    <mergeCell ref="D23:E23"/>
    <mergeCell ref="F23:H23"/>
    <mergeCell ref="D24:E24"/>
    <mergeCell ref="F24:H24"/>
    <mergeCell ref="D18:E18"/>
    <mergeCell ref="D19:E19"/>
    <mergeCell ref="D20:E20"/>
    <mergeCell ref="D21:E21"/>
    <mergeCell ref="D22:E22"/>
    <mergeCell ref="D16:E16"/>
    <mergeCell ref="D15:E15"/>
    <mergeCell ref="F26:H26"/>
    <mergeCell ref="D27:E27"/>
    <mergeCell ref="F27:H27"/>
    <mergeCell ref="D28:E28"/>
    <mergeCell ref="F28:H28"/>
    <mergeCell ref="B28:C28"/>
    <mergeCell ref="D30:E30"/>
    <mergeCell ref="F30:H30"/>
    <mergeCell ref="D31:E31"/>
    <mergeCell ref="F31:H31"/>
    <mergeCell ref="B29:C29"/>
    <mergeCell ref="B30:C30"/>
    <mergeCell ref="B31:C31"/>
    <mergeCell ref="D29:E29"/>
    <mergeCell ref="F29:H29"/>
    <mergeCell ref="B23:C23"/>
    <mergeCell ref="B24:C24"/>
    <mergeCell ref="B25:C25"/>
    <mergeCell ref="B26:C26"/>
    <mergeCell ref="B27:C27"/>
    <mergeCell ref="B32:C32"/>
    <mergeCell ref="B33:C33"/>
    <mergeCell ref="B34:C34"/>
    <mergeCell ref="D33:E33"/>
    <mergeCell ref="F33:H33"/>
    <mergeCell ref="D34:E34"/>
    <mergeCell ref="F34:H34"/>
    <mergeCell ref="D32:E32"/>
    <mergeCell ref="F32:H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R10" sqref="R10"/>
    </sheetView>
  </sheetViews>
  <sheetFormatPr defaultRowHeight="13.5"/>
  <cols>
    <col min="6" max="7" width="5.375" customWidth="1"/>
    <col min="10" max="10" width="5.75" customWidth="1"/>
    <col min="11" max="11" width="7" customWidth="1"/>
    <col min="12" max="12" width="7.75" customWidth="1"/>
    <col min="13" max="13" width="3.625" customWidth="1"/>
    <col min="14" max="14" width="8.5" customWidth="1"/>
    <col min="15" max="15" width="5.375" customWidth="1"/>
    <col min="16" max="16" width="5.875" customWidth="1"/>
    <col min="17" max="17" width="7.25" customWidth="1"/>
  </cols>
  <sheetData>
    <row r="1" spans="1:17" ht="31.5" customHeight="1">
      <c r="A1" s="112" t="s">
        <v>695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24.75" thickBot="1">
      <c r="A2" s="264" t="s">
        <v>590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17" ht="27.75" customHeight="1" thickBot="1">
      <c r="A3" s="177" t="s">
        <v>591</v>
      </c>
      <c r="B3" s="247" t="s">
        <v>696</v>
      </c>
      <c r="C3" s="248"/>
      <c r="D3" s="249" t="s">
        <v>592</v>
      </c>
      <c r="E3" s="250"/>
      <c r="F3" s="251"/>
      <c r="G3" s="247" t="s">
        <v>697</v>
      </c>
      <c r="H3" s="270"/>
      <c r="I3" s="270"/>
      <c r="J3" s="248"/>
      <c r="K3" s="249" t="s">
        <v>593</v>
      </c>
      <c r="L3" s="251"/>
      <c r="M3" s="247" t="s">
        <v>698</v>
      </c>
      <c r="N3" s="270"/>
      <c r="O3" s="270"/>
      <c r="P3" s="270"/>
      <c r="Q3" s="248"/>
    </row>
    <row r="4" spans="1:17" ht="27.75" customHeight="1" thickBot="1">
      <c r="A4" s="192" t="s">
        <v>594</v>
      </c>
      <c r="B4" s="247" t="s">
        <v>696</v>
      </c>
      <c r="C4" s="248"/>
      <c r="D4" s="249" t="s">
        <v>595</v>
      </c>
      <c r="E4" s="250"/>
      <c r="F4" s="251"/>
      <c r="G4" s="252" t="s">
        <v>699</v>
      </c>
      <c r="H4" s="253"/>
      <c r="I4" s="253"/>
      <c r="J4" s="254"/>
      <c r="K4" s="265" t="s">
        <v>596</v>
      </c>
      <c r="L4" s="251"/>
      <c r="M4" s="245">
        <v>1683.81</v>
      </c>
      <c r="N4" s="269"/>
      <c r="O4" s="269"/>
      <c r="P4" s="246"/>
      <c r="Q4" s="193" t="s">
        <v>597</v>
      </c>
    </row>
    <row r="5" spans="1:17" ht="27.75" customHeight="1" thickBot="1">
      <c r="A5" s="192" t="s">
        <v>598</v>
      </c>
      <c r="B5" s="247">
        <v>10</v>
      </c>
      <c r="C5" s="248"/>
      <c r="D5" s="249" t="s">
        <v>599</v>
      </c>
      <c r="E5" s="250"/>
      <c r="F5" s="251"/>
      <c r="G5" s="252">
        <v>13983547976</v>
      </c>
      <c r="H5" s="253"/>
      <c r="I5" s="253"/>
      <c r="J5" s="254"/>
      <c r="K5" s="265" t="s">
        <v>600</v>
      </c>
      <c r="L5" s="250"/>
      <c r="M5" s="250"/>
      <c r="N5" s="251"/>
      <c r="O5" s="245">
        <v>1683.81</v>
      </c>
      <c r="P5" s="246"/>
      <c r="Q5" s="193" t="s">
        <v>597</v>
      </c>
    </row>
    <row r="6" spans="1:17" ht="23.25" customHeight="1" thickBot="1">
      <c r="A6" s="266" t="s">
        <v>601</v>
      </c>
      <c r="B6" s="255" t="s">
        <v>700</v>
      </c>
      <c r="C6" s="256"/>
      <c r="D6" s="256"/>
      <c r="E6" s="256"/>
      <c r="F6" s="256"/>
      <c r="G6" s="256"/>
      <c r="H6" s="256"/>
      <c r="I6" s="256"/>
      <c r="J6" s="257"/>
      <c r="K6" s="242" t="s">
        <v>602</v>
      </c>
      <c r="L6" s="243"/>
      <c r="M6" s="243"/>
      <c r="N6" s="244"/>
      <c r="O6" s="245"/>
      <c r="P6" s="246"/>
      <c r="Q6" s="193" t="s">
        <v>597</v>
      </c>
    </row>
    <row r="7" spans="1:17" ht="23.25" customHeight="1" thickBot="1">
      <c r="A7" s="267"/>
      <c r="B7" s="258"/>
      <c r="C7" s="259"/>
      <c r="D7" s="259"/>
      <c r="E7" s="259"/>
      <c r="F7" s="259"/>
      <c r="G7" s="259"/>
      <c r="H7" s="259"/>
      <c r="I7" s="259"/>
      <c r="J7" s="260"/>
      <c r="K7" s="242" t="s">
        <v>603</v>
      </c>
      <c r="L7" s="243"/>
      <c r="M7" s="243"/>
      <c r="N7" s="244"/>
      <c r="O7" s="245"/>
      <c r="P7" s="246"/>
      <c r="Q7" s="193" t="s">
        <v>597</v>
      </c>
    </row>
    <row r="8" spans="1:17" ht="23.25" customHeight="1" thickBot="1">
      <c r="A8" s="267"/>
      <c r="B8" s="258"/>
      <c r="C8" s="259"/>
      <c r="D8" s="259"/>
      <c r="E8" s="259"/>
      <c r="F8" s="259"/>
      <c r="G8" s="259"/>
      <c r="H8" s="259"/>
      <c r="I8" s="259"/>
      <c r="J8" s="260"/>
      <c r="K8" s="242" t="s">
        <v>604</v>
      </c>
      <c r="L8" s="243"/>
      <c r="M8" s="243"/>
      <c r="N8" s="244"/>
      <c r="O8" s="245"/>
      <c r="P8" s="246"/>
      <c r="Q8" s="193" t="s">
        <v>597</v>
      </c>
    </row>
    <row r="9" spans="1:17" ht="23.25" customHeight="1" thickBot="1">
      <c r="A9" s="268"/>
      <c r="B9" s="261"/>
      <c r="C9" s="262"/>
      <c r="D9" s="262"/>
      <c r="E9" s="262"/>
      <c r="F9" s="262"/>
      <c r="G9" s="262"/>
      <c r="H9" s="262"/>
      <c r="I9" s="262"/>
      <c r="J9" s="263"/>
      <c r="K9" s="242" t="s">
        <v>605</v>
      </c>
      <c r="L9" s="243"/>
      <c r="M9" s="243"/>
      <c r="N9" s="244"/>
      <c r="O9" s="245"/>
      <c r="P9" s="246"/>
      <c r="Q9" s="193" t="s">
        <v>597</v>
      </c>
    </row>
    <row r="10" spans="1:17" ht="34.5" customHeight="1" thickBot="1">
      <c r="A10" s="178" t="s">
        <v>582</v>
      </c>
      <c r="B10" s="179" t="s">
        <v>583</v>
      </c>
      <c r="C10" s="240" t="s">
        <v>606</v>
      </c>
      <c r="D10" s="241"/>
      <c r="E10" s="179" t="s">
        <v>607</v>
      </c>
      <c r="F10" s="240" t="s">
        <v>608</v>
      </c>
      <c r="G10" s="241"/>
      <c r="H10" s="179" t="s">
        <v>609</v>
      </c>
      <c r="I10" s="179" t="s">
        <v>610</v>
      </c>
      <c r="J10" s="240" t="s">
        <v>611</v>
      </c>
      <c r="K10" s="241"/>
      <c r="L10" s="240" t="s">
        <v>612</v>
      </c>
      <c r="M10" s="241"/>
      <c r="N10" s="240" t="s">
        <v>613</v>
      </c>
      <c r="O10" s="241"/>
      <c r="P10" s="240" t="s">
        <v>614</v>
      </c>
      <c r="Q10" s="241"/>
    </row>
    <row r="11" spans="1:17" ht="34.5" customHeight="1" thickBot="1">
      <c r="A11" s="180" t="s">
        <v>615</v>
      </c>
      <c r="B11" s="181" t="s">
        <v>701</v>
      </c>
      <c r="C11" s="238" t="s">
        <v>702</v>
      </c>
      <c r="D11" s="239"/>
      <c r="E11" s="182" t="s">
        <v>703</v>
      </c>
      <c r="F11" s="236"/>
      <c r="G11" s="237"/>
      <c r="H11" s="183"/>
      <c r="I11" s="182" t="s">
        <v>704</v>
      </c>
      <c r="J11" s="236"/>
      <c r="K11" s="237"/>
      <c r="L11" s="236">
        <v>20</v>
      </c>
      <c r="M11" s="237"/>
      <c r="N11" s="236">
        <v>20</v>
      </c>
      <c r="O11" s="237"/>
      <c r="P11" s="236" t="s">
        <v>705</v>
      </c>
      <c r="Q11" s="237"/>
    </row>
    <row r="12" spans="1:17" ht="34.5" customHeight="1" thickBot="1">
      <c r="A12" s="180" t="s">
        <v>615</v>
      </c>
      <c r="B12" s="181" t="s">
        <v>706</v>
      </c>
      <c r="C12" s="238" t="s">
        <v>707</v>
      </c>
      <c r="D12" s="239"/>
      <c r="E12" s="182" t="s">
        <v>708</v>
      </c>
      <c r="F12" s="236"/>
      <c r="G12" s="237"/>
      <c r="H12" s="183"/>
      <c r="I12" s="182" t="s">
        <v>704</v>
      </c>
      <c r="J12" s="236"/>
      <c r="K12" s="237"/>
      <c r="L12" s="236">
        <v>15</v>
      </c>
      <c r="M12" s="237"/>
      <c r="N12" s="236">
        <v>15</v>
      </c>
      <c r="O12" s="237"/>
      <c r="P12" s="236" t="s">
        <v>709</v>
      </c>
      <c r="Q12" s="237"/>
    </row>
    <row r="13" spans="1:17" ht="34.5" customHeight="1" thickBot="1">
      <c r="A13" s="180" t="s">
        <v>615</v>
      </c>
      <c r="B13" s="181" t="s">
        <v>706</v>
      </c>
      <c r="C13" s="238" t="s">
        <v>710</v>
      </c>
      <c r="D13" s="239"/>
      <c r="E13" s="182" t="s">
        <v>708</v>
      </c>
      <c r="F13" s="194"/>
      <c r="G13" s="195"/>
      <c r="H13" s="183"/>
      <c r="I13" s="182" t="s">
        <v>704</v>
      </c>
      <c r="J13" s="236"/>
      <c r="K13" s="237"/>
      <c r="L13" s="236">
        <v>20</v>
      </c>
      <c r="M13" s="237"/>
      <c r="N13" s="236">
        <v>20</v>
      </c>
      <c r="O13" s="237"/>
      <c r="P13" s="236" t="s">
        <v>711</v>
      </c>
      <c r="Q13" s="237"/>
    </row>
    <row r="14" spans="1:17" ht="38.25" customHeight="1" thickBot="1">
      <c r="A14" s="180" t="s">
        <v>712</v>
      </c>
      <c r="B14" s="181" t="s">
        <v>713</v>
      </c>
      <c r="C14" s="247" t="s">
        <v>714</v>
      </c>
      <c r="D14" s="248"/>
      <c r="E14" s="182" t="s">
        <v>715</v>
      </c>
      <c r="F14" s="236"/>
      <c r="G14" s="237"/>
      <c r="H14" s="183"/>
      <c r="I14" s="182" t="s">
        <v>704</v>
      </c>
      <c r="J14" s="236"/>
      <c r="K14" s="237"/>
      <c r="L14" s="236">
        <v>20</v>
      </c>
      <c r="M14" s="237"/>
      <c r="N14" s="236">
        <v>20</v>
      </c>
      <c r="O14" s="237"/>
      <c r="P14" s="236" t="s">
        <v>716</v>
      </c>
      <c r="Q14" s="237"/>
    </row>
    <row r="15" spans="1:17" ht="34.5" customHeight="1" thickBot="1">
      <c r="A15" s="180" t="s">
        <v>616</v>
      </c>
      <c r="B15" s="196" t="s">
        <v>717</v>
      </c>
      <c r="C15" s="238" t="s">
        <v>718</v>
      </c>
      <c r="D15" s="239"/>
      <c r="E15" s="197" t="s">
        <v>644</v>
      </c>
      <c r="F15" s="271"/>
      <c r="G15" s="272"/>
      <c r="H15" s="184"/>
      <c r="I15" s="198">
        <v>95</v>
      </c>
      <c r="J15" s="271" t="s">
        <v>719</v>
      </c>
      <c r="K15" s="272"/>
      <c r="L15" s="273">
        <v>15</v>
      </c>
      <c r="M15" s="274"/>
      <c r="N15" s="273">
        <v>15</v>
      </c>
      <c r="O15" s="274"/>
      <c r="P15" s="236" t="s">
        <v>716</v>
      </c>
      <c r="Q15" s="237"/>
    </row>
  </sheetData>
  <mergeCells count="61">
    <mergeCell ref="P14:Q14"/>
    <mergeCell ref="C15:D15"/>
    <mergeCell ref="F15:G15"/>
    <mergeCell ref="J15:K15"/>
    <mergeCell ref="L15:M15"/>
    <mergeCell ref="N15:O15"/>
    <mergeCell ref="P15:Q15"/>
    <mergeCell ref="C14:D14"/>
    <mergeCell ref="F14:G14"/>
    <mergeCell ref="J14:K14"/>
    <mergeCell ref="L14:M14"/>
    <mergeCell ref="N14:O14"/>
    <mergeCell ref="A2:Q2"/>
    <mergeCell ref="K5:N5"/>
    <mergeCell ref="O5:P5"/>
    <mergeCell ref="K6:N6"/>
    <mergeCell ref="O6:P6"/>
    <mergeCell ref="A6:A9"/>
    <mergeCell ref="B4:C4"/>
    <mergeCell ref="D4:F4"/>
    <mergeCell ref="G4:J4"/>
    <mergeCell ref="K4:L4"/>
    <mergeCell ref="M4:P4"/>
    <mergeCell ref="B3:C3"/>
    <mergeCell ref="D3:F3"/>
    <mergeCell ref="G3:J3"/>
    <mergeCell ref="K3:L3"/>
    <mergeCell ref="M3:Q3"/>
    <mergeCell ref="B5:C5"/>
    <mergeCell ref="D5:F5"/>
    <mergeCell ref="G5:J5"/>
    <mergeCell ref="B6:J9"/>
    <mergeCell ref="K9:N9"/>
    <mergeCell ref="P10:Q10"/>
    <mergeCell ref="K7:N7"/>
    <mergeCell ref="O7:P7"/>
    <mergeCell ref="K8:N8"/>
    <mergeCell ref="O8:P8"/>
    <mergeCell ref="O9:P9"/>
    <mergeCell ref="C10:D10"/>
    <mergeCell ref="F10:G10"/>
    <mergeCell ref="J10:K10"/>
    <mergeCell ref="L10:M10"/>
    <mergeCell ref="N10:O10"/>
    <mergeCell ref="C13:D13"/>
    <mergeCell ref="J13:K13"/>
    <mergeCell ref="L13:M13"/>
    <mergeCell ref="N13:O13"/>
    <mergeCell ref="P13:Q13"/>
    <mergeCell ref="P12:Q12"/>
    <mergeCell ref="C11:D11"/>
    <mergeCell ref="F11:G11"/>
    <mergeCell ref="J11:K11"/>
    <mergeCell ref="C12:D12"/>
    <mergeCell ref="F12:G12"/>
    <mergeCell ref="J12:K12"/>
    <mergeCell ref="L12:M12"/>
    <mergeCell ref="N12:O12"/>
    <mergeCell ref="L11:M11"/>
    <mergeCell ref="N11:O11"/>
    <mergeCell ref="P11:Q11"/>
  </mergeCells>
  <phoneticPr fontId="2" type="noConversion"/>
  <pageMargins left="1.299212598425197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showZeros="0" workbookViewId="0">
      <selection activeCell="E17" sqref="E17"/>
    </sheetView>
  </sheetViews>
  <sheetFormatPr defaultColWidth="6.875" defaultRowHeight="20.100000000000001" customHeight="1"/>
  <cols>
    <col min="1" max="1" width="22.875" style="29" customWidth="1"/>
    <col min="2" max="2" width="19" style="29" customWidth="1"/>
    <col min="3" max="3" width="20.5" style="29" customWidth="1"/>
    <col min="4" max="7" width="19" style="29" customWidth="1"/>
    <col min="8" max="256" width="6.875" style="30"/>
    <col min="257" max="257" width="22.875" style="30" customWidth="1"/>
    <col min="258" max="258" width="19" style="30" customWidth="1"/>
    <col min="259" max="259" width="20.5" style="30" customWidth="1"/>
    <col min="260" max="263" width="19" style="30" customWidth="1"/>
    <col min="264" max="512" width="6.875" style="30"/>
    <col min="513" max="513" width="22.875" style="30" customWidth="1"/>
    <col min="514" max="514" width="19" style="30" customWidth="1"/>
    <col min="515" max="515" width="20.5" style="30" customWidth="1"/>
    <col min="516" max="519" width="19" style="30" customWidth="1"/>
    <col min="520" max="768" width="6.875" style="30"/>
    <col min="769" max="769" width="22.875" style="30" customWidth="1"/>
    <col min="770" max="770" width="19" style="30" customWidth="1"/>
    <col min="771" max="771" width="20.5" style="30" customWidth="1"/>
    <col min="772" max="775" width="19" style="30" customWidth="1"/>
    <col min="776" max="1024" width="6.875" style="30"/>
    <col min="1025" max="1025" width="22.875" style="30" customWidth="1"/>
    <col min="1026" max="1026" width="19" style="30" customWidth="1"/>
    <col min="1027" max="1027" width="20.5" style="30" customWidth="1"/>
    <col min="1028" max="1031" width="19" style="30" customWidth="1"/>
    <col min="1032" max="1280" width="6.875" style="30"/>
    <col min="1281" max="1281" width="22.875" style="30" customWidth="1"/>
    <col min="1282" max="1282" width="19" style="30" customWidth="1"/>
    <col min="1283" max="1283" width="20.5" style="30" customWidth="1"/>
    <col min="1284" max="1287" width="19" style="30" customWidth="1"/>
    <col min="1288" max="1536" width="6.875" style="30"/>
    <col min="1537" max="1537" width="22.875" style="30" customWidth="1"/>
    <col min="1538" max="1538" width="19" style="30" customWidth="1"/>
    <col min="1539" max="1539" width="20.5" style="30" customWidth="1"/>
    <col min="1540" max="1543" width="19" style="30" customWidth="1"/>
    <col min="1544" max="1792" width="6.875" style="30"/>
    <col min="1793" max="1793" width="22.875" style="30" customWidth="1"/>
    <col min="1794" max="1794" width="19" style="30" customWidth="1"/>
    <col min="1795" max="1795" width="20.5" style="30" customWidth="1"/>
    <col min="1796" max="1799" width="19" style="30" customWidth="1"/>
    <col min="1800" max="2048" width="6.875" style="30"/>
    <col min="2049" max="2049" width="22.875" style="30" customWidth="1"/>
    <col min="2050" max="2050" width="19" style="30" customWidth="1"/>
    <col min="2051" max="2051" width="20.5" style="30" customWidth="1"/>
    <col min="2052" max="2055" width="19" style="30" customWidth="1"/>
    <col min="2056" max="2304" width="6.875" style="30"/>
    <col min="2305" max="2305" width="22.875" style="30" customWidth="1"/>
    <col min="2306" max="2306" width="19" style="30" customWidth="1"/>
    <col min="2307" max="2307" width="20.5" style="30" customWidth="1"/>
    <col min="2308" max="2311" width="19" style="30" customWidth="1"/>
    <col min="2312" max="2560" width="6.875" style="30"/>
    <col min="2561" max="2561" width="22.875" style="30" customWidth="1"/>
    <col min="2562" max="2562" width="19" style="30" customWidth="1"/>
    <col min="2563" max="2563" width="20.5" style="30" customWidth="1"/>
    <col min="2564" max="2567" width="19" style="30" customWidth="1"/>
    <col min="2568" max="2816" width="6.875" style="30"/>
    <col min="2817" max="2817" width="22.875" style="30" customWidth="1"/>
    <col min="2818" max="2818" width="19" style="30" customWidth="1"/>
    <col min="2819" max="2819" width="20.5" style="30" customWidth="1"/>
    <col min="2820" max="2823" width="19" style="30" customWidth="1"/>
    <col min="2824" max="3072" width="6.875" style="30"/>
    <col min="3073" max="3073" width="22.875" style="30" customWidth="1"/>
    <col min="3074" max="3074" width="19" style="30" customWidth="1"/>
    <col min="3075" max="3075" width="20.5" style="30" customWidth="1"/>
    <col min="3076" max="3079" width="19" style="30" customWidth="1"/>
    <col min="3080" max="3328" width="6.875" style="30"/>
    <col min="3329" max="3329" width="22.875" style="30" customWidth="1"/>
    <col min="3330" max="3330" width="19" style="30" customWidth="1"/>
    <col min="3331" max="3331" width="20.5" style="30" customWidth="1"/>
    <col min="3332" max="3335" width="19" style="30" customWidth="1"/>
    <col min="3336" max="3584" width="6.875" style="30"/>
    <col min="3585" max="3585" width="22.875" style="30" customWidth="1"/>
    <col min="3586" max="3586" width="19" style="30" customWidth="1"/>
    <col min="3587" max="3587" width="20.5" style="30" customWidth="1"/>
    <col min="3588" max="3591" width="19" style="30" customWidth="1"/>
    <col min="3592" max="3840" width="6.875" style="30"/>
    <col min="3841" max="3841" width="22.875" style="30" customWidth="1"/>
    <col min="3842" max="3842" width="19" style="30" customWidth="1"/>
    <col min="3843" max="3843" width="20.5" style="30" customWidth="1"/>
    <col min="3844" max="3847" width="19" style="30" customWidth="1"/>
    <col min="3848" max="4096" width="6.875" style="30"/>
    <col min="4097" max="4097" width="22.875" style="30" customWidth="1"/>
    <col min="4098" max="4098" width="19" style="30" customWidth="1"/>
    <col min="4099" max="4099" width="20.5" style="30" customWidth="1"/>
    <col min="4100" max="4103" width="19" style="30" customWidth="1"/>
    <col min="4104" max="4352" width="6.875" style="30"/>
    <col min="4353" max="4353" width="22.875" style="30" customWidth="1"/>
    <col min="4354" max="4354" width="19" style="30" customWidth="1"/>
    <col min="4355" max="4355" width="20.5" style="30" customWidth="1"/>
    <col min="4356" max="4359" width="19" style="30" customWidth="1"/>
    <col min="4360" max="4608" width="6.875" style="30"/>
    <col min="4609" max="4609" width="22.875" style="30" customWidth="1"/>
    <col min="4610" max="4610" width="19" style="30" customWidth="1"/>
    <col min="4611" max="4611" width="20.5" style="30" customWidth="1"/>
    <col min="4612" max="4615" width="19" style="30" customWidth="1"/>
    <col min="4616" max="4864" width="6.875" style="30"/>
    <col min="4865" max="4865" width="22.875" style="30" customWidth="1"/>
    <col min="4866" max="4866" width="19" style="30" customWidth="1"/>
    <col min="4867" max="4867" width="20.5" style="30" customWidth="1"/>
    <col min="4868" max="4871" width="19" style="30" customWidth="1"/>
    <col min="4872" max="5120" width="6.875" style="30"/>
    <col min="5121" max="5121" width="22.875" style="30" customWidth="1"/>
    <col min="5122" max="5122" width="19" style="30" customWidth="1"/>
    <col min="5123" max="5123" width="20.5" style="30" customWidth="1"/>
    <col min="5124" max="5127" width="19" style="30" customWidth="1"/>
    <col min="5128" max="5376" width="6.875" style="30"/>
    <col min="5377" max="5377" width="22.875" style="30" customWidth="1"/>
    <col min="5378" max="5378" width="19" style="30" customWidth="1"/>
    <col min="5379" max="5379" width="20.5" style="30" customWidth="1"/>
    <col min="5380" max="5383" width="19" style="30" customWidth="1"/>
    <col min="5384" max="5632" width="6.875" style="30"/>
    <col min="5633" max="5633" width="22.875" style="30" customWidth="1"/>
    <col min="5634" max="5634" width="19" style="30" customWidth="1"/>
    <col min="5635" max="5635" width="20.5" style="30" customWidth="1"/>
    <col min="5636" max="5639" width="19" style="30" customWidth="1"/>
    <col min="5640" max="5888" width="6.875" style="30"/>
    <col min="5889" max="5889" width="22.875" style="30" customWidth="1"/>
    <col min="5890" max="5890" width="19" style="30" customWidth="1"/>
    <col min="5891" max="5891" width="20.5" style="30" customWidth="1"/>
    <col min="5892" max="5895" width="19" style="30" customWidth="1"/>
    <col min="5896" max="6144" width="6.875" style="30"/>
    <col min="6145" max="6145" width="22.875" style="30" customWidth="1"/>
    <col min="6146" max="6146" width="19" style="30" customWidth="1"/>
    <col min="6147" max="6147" width="20.5" style="30" customWidth="1"/>
    <col min="6148" max="6151" width="19" style="30" customWidth="1"/>
    <col min="6152" max="6400" width="6.875" style="30"/>
    <col min="6401" max="6401" width="22.875" style="30" customWidth="1"/>
    <col min="6402" max="6402" width="19" style="30" customWidth="1"/>
    <col min="6403" max="6403" width="20.5" style="30" customWidth="1"/>
    <col min="6404" max="6407" width="19" style="30" customWidth="1"/>
    <col min="6408" max="6656" width="6.875" style="30"/>
    <col min="6657" max="6657" width="22.875" style="30" customWidth="1"/>
    <col min="6658" max="6658" width="19" style="30" customWidth="1"/>
    <col min="6659" max="6659" width="20.5" style="30" customWidth="1"/>
    <col min="6660" max="6663" width="19" style="30" customWidth="1"/>
    <col min="6664" max="6912" width="6.875" style="30"/>
    <col min="6913" max="6913" width="22.875" style="30" customWidth="1"/>
    <col min="6914" max="6914" width="19" style="30" customWidth="1"/>
    <col min="6915" max="6915" width="20.5" style="30" customWidth="1"/>
    <col min="6916" max="6919" width="19" style="30" customWidth="1"/>
    <col min="6920" max="7168" width="6.875" style="30"/>
    <col min="7169" max="7169" width="22.875" style="30" customWidth="1"/>
    <col min="7170" max="7170" width="19" style="30" customWidth="1"/>
    <col min="7171" max="7171" width="20.5" style="30" customWidth="1"/>
    <col min="7172" max="7175" width="19" style="30" customWidth="1"/>
    <col min="7176" max="7424" width="6.875" style="30"/>
    <col min="7425" max="7425" width="22.875" style="30" customWidth="1"/>
    <col min="7426" max="7426" width="19" style="30" customWidth="1"/>
    <col min="7427" max="7427" width="20.5" style="30" customWidth="1"/>
    <col min="7428" max="7431" width="19" style="30" customWidth="1"/>
    <col min="7432" max="7680" width="6.875" style="30"/>
    <col min="7681" max="7681" width="22.875" style="30" customWidth="1"/>
    <col min="7682" max="7682" width="19" style="30" customWidth="1"/>
    <col min="7683" max="7683" width="20.5" style="30" customWidth="1"/>
    <col min="7684" max="7687" width="19" style="30" customWidth="1"/>
    <col min="7688" max="7936" width="6.875" style="30"/>
    <col min="7937" max="7937" width="22.875" style="30" customWidth="1"/>
    <col min="7938" max="7938" width="19" style="30" customWidth="1"/>
    <col min="7939" max="7939" width="20.5" style="30" customWidth="1"/>
    <col min="7940" max="7943" width="19" style="30" customWidth="1"/>
    <col min="7944" max="8192" width="6.875" style="30"/>
    <col min="8193" max="8193" width="22.875" style="30" customWidth="1"/>
    <col min="8194" max="8194" width="19" style="30" customWidth="1"/>
    <col min="8195" max="8195" width="20.5" style="30" customWidth="1"/>
    <col min="8196" max="8199" width="19" style="30" customWidth="1"/>
    <col min="8200" max="8448" width="6.875" style="30"/>
    <col min="8449" max="8449" width="22.875" style="30" customWidth="1"/>
    <col min="8450" max="8450" width="19" style="30" customWidth="1"/>
    <col min="8451" max="8451" width="20.5" style="30" customWidth="1"/>
    <col min="8452" max="8455" width="19" style="30" customWidth="1"/>
    <col min="8456" max="8704" width="6.875" style="30"/>
    <col min="8705" max="8705" width="22.875" style="30" customWidth="1"/>
    <col min="8706" max="8706" width="19" style="30" customWidth="1"/>
    <col min="8707" max="8707" width="20.5" style="30" customWidth="1"/>
    <col min="8708" max="8711" width="19" style="30" customWidth="1"/>
    <col min="8712" max="8960" width="6.875" style="30"/>
    <col min="8961" max="8961" width="22.875" style="30" customWidth="1"/>
    <col min="8962" max="8962" width="19" style="30" customWidth="1"/>
    <col min="8963" max="8963" width="20.5" style="30" customWidth="1"/>
    <col min="8964" max="8967" width="19" style="30" customWidth="1"/>
    <col min="8968" max="9216" width="6.875" style="30"/>
    <col min="9217" max="9217" width="22.875" style="30" customWidth="1"/>
    <col min="9218" max="9218" width="19" style="30" customWidth="1"/>
    <col min="9219" max="9219" width="20.5" style="30" customWidth="1"/>
    <col min="9220" max="9223" width="19" style="30" customWidth="1"/>
    <col min="9224" max="9472" width="6.875" style="30"/>
    <col min="9473" max="9473" width="22.875" style="30" customWidth="1"/>
    <col min="9474" max="9474" width="19" style="30" customWidth="1"/>
    <col min="9475" max="9475" width="20.5" style="30" customWidth="1"/>
    <col min="9476" max="9479" width="19" style="30" customWidth="1"/>
    <col min="9480" max="9728" width="6.875" style="30"/>
    <col min="9729" max="9729" width="22.875" style="30" customWidth="1"/>
    <col min="9730" max="9730" width="19" style="30" customWidth="1"/>
    <col min="9731" max="9731" width="20.5" style="30" customWidth="1"/>
    <col min="9732" max="9735" width="19" style="30" customWidth="1"/>
    <col min="9736" max="9984" width="6.875" style="30"/>
    <col min="9985" max="9985" width="22.875" style="30" customWidth="1"/>
    <col min="9986" max="9986" width="19" style="30" customWidth="1"/>
    <col min="9987" max="9987" width="20.5" style="30" customWidth="1"/>
    <col min="9988" max="9991" width="19" style="30" customWidth="1"/>
    <col min="9992" max="10240" width="6.875" style="30"/>
    <col min="10241" max="10241" width="22.875" style="30" customWidth="1"/>
    <col min="10242" max="10242" width="19" style="30" customWidth="1"/>
    <col min="10243" max="10243" width="20.5" style="30" customWidth="1"/>
    <col min="10244" max="10247" width="19" style="30" customWidth="1"/>
    <col min="10248" max="10496" width="6.875" style="30"/>
    <col min="10497" max="10497" width="22.875" style="30" customWidth="1"/>
    <col min="10498" max="10498" width="19" style="30" customWidth="1"/>
    <col min="10499" max="10499" width="20.5" style="30" customWidth="1"/>
    <col min="10500" max="10503" width="19" style="30" customWidth="1"/>
    <col min="10504" max="10752" width="6.875" style="30"/>
    <col min="10753" max="10753" width="22.875" style="30" customWidth="1"/>
    <col min="10754" max="10754" width="19" style="30" customWidth="1"/>
    <col min="10755" max="10755" width="20.5" style="30" customWidth="1"/>
    <col min="10756" max="10759" width="19" style="30" customWidth="1"/>
    <col min="10760" max="11008" width="6.875" style="30"/>
    <col min="11009" max="11009" width="22.875" style="30" customWidth="1"/>
    <col min="11010" max="11010" width="19" style="30" customWidth="1"/>
    <col min="11011" max="11011" width="20.5" style="30" customWidth="1"/>
    <col min="11012" max="11015" width="19" style="30" customWidth="1"/>
    <col min="11016" max="11264" width="6.875" style="30"/>
    <col min="11265" max="11265" width="22.875" style="30" customWidth="1"/>
    <col min="11266" max="11266" width="19" style="30" customWidth="1"/>
    <col min="11267" max="11267" width="20.5" style="30" customWidth="1"/>
    <col min="11268" max="11271" width="19" style="30" customWidth="1"/>
    <col min="11272" max="11520" width="6.875" style="30"/>
    <col min="11521" max="11521" width="22.875" style="30" customWidth="1"/>
    <col min="11522" max="11522" width="19" style="30" customWidth="1"/>
    <col min="11523" max="11523" width="20.5" style="30" customWidth="1"/>
    <col min="11524" max="11527" width="19" style="30" customWidth="1"/>
    <col min="11528" max="11776" width="6.875" style="30"/>
    <col min="11777" max="11777" width="22.875" style="30" customWidth="1"/>
    <col min="11778" max="11778" width="19" style="30" customWidth="1"/>
    <col min="11779" max="11779" width="20.5" style="30" customWidth="1"/>
    <col min="11780" max="11783" width="19" style="30" customWidth="1"/>
    <col min="11784" max="12032" width="6.875" style="30"/>
    <col min="12033" max="12033" width="22.875" style="30" customWidth="1"/>
    <col min="12034" max="12034" width="19" style="30" customWidth="1"/>
    <col min="12035" max="12035" width="20.5" style="30" customWidth="1"/>
    <col min="12036" max="12039" width="19" style="30" customWidth="1"/>
    <col min="12040" max="12288" width="6.875" style="30"/>
    <col min="12289" max="12289" width="22.875" style="30" customWidth="1"/>
    <col min="12290" max="12290" width="19" style="30" customWidth="1"/>
    <col min="12291" max="12291" width="20.5" style="30" customWidth="1"/>
    <col min="12292" max="12295" width="19" style="30" customWidth="1"/>
    <col min="12296" max="12544" width="6.875" style="30"/>
    <col min="12545" max="12545" width="22.875" style="30" customWidth="1"/>
    <col min="12546" max="12546" width="19" style="30" customWidth="1"/>
    <col min="12547" max="12547" width="20.5" style="30" customWidth="1"/>
    <col min="12548" max="12551" width="19" style="30" customWidth="1"/>
    <col min="12552" max="12800" width="6.875" style="30"/>
    <col min="12801" max="12801" width="22.875" style="30" customWidth="1"/>
    <col min="12802" max="12802" width="19" style="30" customWidth="1"/>
    <col min="12803" max="12803" width="20.5" style="30" customWidth="1"/>
    <col min="12804" max="12807" width="19" style="30" customWidth="1"/>
    <col min="12808" max="13056" width="6.875" style="30"/>
    <col min="13057" max="13057" width="22.875" style="30" customWidth="1"/>
    <col min="13058" max="13058" width="19" style="30" customWidth="1"/>
    <col min="13059" max="13059" width="20.5" style="30" customWidth="1"/>
    <col min="13060" max="13063" width="19" style="30" customWidth="1"/>
    <col min="13064" max="13312" width="6.875" style="30"/>
    <col min="13313" max="13313" width="22.875" style="30" customWidth="1"/>
    <col min="13314" max="13314" width="19" style="30" customWidth="1"/>
    <col min="13315" max="13315" width="20.5" style="30" customWidth="1"/>
    <col min="13316" max="13319" width="19" style="30" customWidth="1"/>
    <col min="13320" max="13568" width="6.875" style="30"/>
    <col min="13569" max="13569" width="22.875" style="30" customWidth="1"/>
    <col min="13570" max="13570" width="19" style="30" customWidth="1"/>
    <col min="13571" max="13571" width="20.5" style="30" customWidth="1"/>
    <col min="13572" max="13575" width="19" style="30" customWidth="1"/>
    <col min="13576" max="13824" width="6.875" style="30"/>
    <col min="13825" max="13825" width="22.875" style="30" customWidth="1"/>
    <col min="13826" max="13826" width="19" style="30" customWidth="1"/>
    <col min="13827" max="13827" width="20.5" style="30" customWidth="1"/>
    <col min="13828" max="13831" width="19" style="30" customWidth="1"/>
    <col min="13832" max="14080" width="6.875" style="30"/>
    <col min="14081" max="14081" width="22.875" style="30" customWidth="1"/>
    <col min="14082" max="14082" width="19" style="30" customWidth="1"/>
    <col min="14083" max="14083" width="20.5" style="30" customWidth="1"/>
    <col min="14084" max="14087" width="19" style="30" customWidth="1"/>
    <col min="14088" max="14336" width="6.875" style="30"/>
    <col min="14337" max="14337" width="22.875" style="30" customWidth="1"/>
    <col min="14338" max="14338" width="19" style="30" customWidth="1"/>
    <col min="14339" max="14339" width="20.5" style="30" customWidth="1"/>
    <col min="14340" max="14343" width="19" style="30" customWidth="1"/>
    <col min="14344" max="14592" width="6.875" style="30"/>
    <col min="14593" max="14593" width="22.875" style="30" customWidth="1"/>
    <col min="14594" max="14594" width="19" style="30" customWidth="1"/>
    <col min="14595" max="14595" width="20.5" style="30" customWidth="1"/>
    <col min="14596" max="14599" width="19" style="30" customWidth="1"/>
    <col min="14600" max="14848" width="6.875" style="30"/>
    <col min="14849" max="14849" width="22.875" style="30" customWidth="1"/>
    <col min="14850" max="14850" width="19" style="30" customWidth="1"/>
    <col min="14851" max="14851" width="20.5" style="30" customWidth="1"/>
    <col min="14852" max="14855" width="19" style="30" customWidth="1"/>
    <col min="14856" max="15104" width="6.875" style="30"/>
    <col min="15105" max="15105" width="22.875" style="30" customWidth="1"/>
    <col min="15106" max="15106" width="19" style="30" customWidth="1"/>
    <col min="15107" max="15107" width="20.5" style="30" customWidth="1"/>
    <col min="15108" max="15111" width="19" style="30" customWidth="1"/>
    <col min="15112" max="15360" width="6.875" style="30"/>
    <col min="15361" max="15361" width="22.875" style="30" customWidth="1"/>
    <col min="15362" max="15362" width="19" style="30" customWidth="1"/>
    <col min="15363" max="15363" width="20.5" style="30" customWidth="1"/>
    <col min="15364" max="15367" width="19" style="30" customWidth="1"/>
    <col min="15368" max="15616" width="6.875" style="30"/>
    <col min="15617" max="15617" width="22.875" style="30" customWidth="1"/>
    <col min="15618" max="15618" width="19" style="30" customWidth="1"/>
    <col min="15619" max="15619" width="20.5" style="30" customWidth="1"/>
    <col min="15620" max="15623" width="19" style="30" customWidth="1"/>
    <col min="15624" max="15872" width="6.875" style="30"/>
    <col min="15873" max="15873" width="22.875" style="30" customWidth="1"/>
    <col min="15874" max="15874" width="19" style="30" customWidth="1"/>
    <col min="15875" max="15875" width="20.5" style="30" customWidth="1"/>
    <col min="15876" max="15879" width="19" style="30" customWidth="1"/>
    <col min="15880" max="16128" width="6.875" style="30"/>
    <col min="16129" max="16129" width="22.875" style="30" customWidth="1"/>
    <col min="16130" max="16130" width="19" style="30" customWidth="1"/>
    <col min="16131" max="16131" width="20.5" style="30" customWidth="1"/>
    <col min="16132" max="16135" width="19" style="30" customWidth="1"/>
    <col min="16136" max="16384" width="6.875" style="30"/>
  </cols>
  <sheetData>
    <row r="1" spans="1:13" s="8" customFormat="1" ht="20.100000000000001" customHeight="1">
      <c r="A1" s="108" t="s">
        <v>450</v>
      </c>
      <c r="B1" s="7"/>
      <c r="C1" s="7"/>
      <c r="D1" s="7"/>
      <c r="E1" s="7"/>
      <c r="F1" s="7"/>
      <c r="G1" s="7"/>
    </row>
    <row r="2" spans="1:13" s="8" customFormat="1" ht="38.25" customHeight="1">
      <c r="A2" s="9" t="s">
        <v>474</v>
      </c>
      <c r="B2" s="10"/>
      <c r="C2" s="10"/>
      <c r="D2" s="10"/>
      <c r="E2" s="10"/>
      <c r="F2" s="10"/>
      <c r="G2" s="10"/>
    </row>
    <row r="3" spans="1:13" s="8" customFormat="1" ht="20.100000000000001" customHeight="1">
      <c r="A3" s="11"/>
      <c r="B3" s="7"/>
      <c r="C3" s="7"/>
      <c r="D3" s="7"/>
      <c r="E3" s="7"/>
      <c r="F3" s="7"/>
      <c r="G3" s="7"/>
    </row>
    <row r="4" spans="1:13" s="8" customFormat="1" ht="20.100000000000001" customHeight="1">
      <c r="A4" s="12"/>
      <c r="B4" s="13"/>
      <c r="C4" s="13"/>
      <c r="D4" s="13"/>
      <c r="E4" s="13"/>
      <c r="F4" s="13"/>
      <c r="G4" s="14" t="s">
        <v>311</v>
      </c>
    </row>
    <row r="5" spans="1:13" s="8" customFormat="1" ht="20.100000000000001" customHeight="1">
      <c r="A5" s="201" t="s">
        <v>312</v>
      </c>
      <c r="B5" s="201"/>
      <c r="C5" s="201" t="s">
        <v>313</v>
      </c>
      <c r="D5" s="201"/>
      <c r="E5" s="201"/>
      <c r="F5" s="201"/>
      <c r="G5" s="201"/>
    </row>
    <row r="6" spans="1:13" s="8" customFormat="1" ht="45" customHeight="1">
      <c r="A6" s="15" t="s">
        <v>314</v>
      </c>
      <c r="B6" s="15" t="s">
        <v>315</v>
      </c>
      <c r="C6" s="15" t="s">
        <v>314</v>
      </c>
      <c r="D6" s="15" t="s">
        <v>316</v>
      </c>
      <c r="E6" s="15" t="s">
        <v>317</v>
      </c>
      <c r="F6" s="15" t="s">
        <v>318</v>
      </c>
      <c r="G6" s="15" t="s">
        <v>319</v>
      </c>
    </row>
    <row r="7" spans="1:13" s="8" customFormat="1" ht="20.100000000000001" customHeight="1">
      <c r="A7" s="16" t="s">
        <v>320</v>
      </c>
      <c r="B7" s="114">
        <f>SUM(B8:B10)</f>
        <v>3154.9300000000003</v>
      </c>
      <c r="C7" s="17" t="s">
        <v>321</v>
      </c>
      <c r="D7" s="116">
        <f>SUM(E7:G7)</f>
        <v>3154.9300000000003</v>
      </c>
      <c r="E7" s="116">
        <f>SUM(E8:E17)</f>
        <v>3154.9300000000003</v>
      </c>
      <c r="F7" s="116">
        <f t="shared" ref="F7:G7" si="0">SUM(F8:F14)</f>
        <v>0</v>
      </c>
      <c r="G7" s="116">
        <f t="shared" si="0"/>
        <v>0</v>
      </c>
    </row>
    <row r="8" spans="1:13" s="8" customFormat="1" ht="20.100000000000001" customHeight="1">
      <c r="A8" s="18" t="s">
        <v>322</v>
      </c>
      <c r="B8" s="19">
        <v>3154.9300000000003</v>
      </c>
      <c r="C8" s="163" t="s">
        <v>564</v>
      </c>
      <c r="D8" s="133">
        <f>SUM(E8:G8)</f>
        <v>1116.51</v>
      </c>
      <c r="E8" s="20">
        <v>1116.51</v>
      </c>
      <c r="F8" s="20"/>
      <c r="G8" s="20"/>
    </row>
    <row r="9" spans="1:13" s="8" customFormat="1" ht="20.100000000000001" customHeight="1">
      <c r="A9" s="18" t="s">
        <v>323</v>
      </c>
      <c r="B9" s="21"/>
      <c r="C9" s="163" t="s">
        <v>539</v>
      </c>
      <c r="D9" s="133">
        <f t="shared" ref="D9:D10" si="1">SUM(E9:G9)</f>
        <v>5</v>
      </c>
      <c r="E9" s="20">
        <v>5</v>
      </c>
      <c r="F9" s="20"/>
      <c r="G9" s="20"/>
    </row>
    <row r="10" spans="1:13" s="8" customFormat="1" ht="20.100000000000001" customHeight="1">
      <c r="A10" s="22" t="s">
        <v>324</v>
      </c>
      <c r="B10" s="23"/>
      <c r="C10" s="164" t="s">
        <v>565</v>
      </c>
      <c r="D10" s="133">
        <f t="shared" si="1"/>
        <v>173.59</v>
      </c>
      <c r="E10" s="20">
        <v>173.59</v>
      </c>
      <c r="F10" s="20"/>
      <c r="G10" s="20"/>
    </row>
    <row r="11" spans="1:13" s="8" customFormat="1" ht="20.100000000000001" customHeight="1">
      <c r="A11" s="24" t="s">
        <v>325</v>
      </c>
      <c r="B11" s="114">
        <f>SUM(B12:B14)</f>
        <v>0</v>
      </c>
      <c r="C11" s="164" t="s">
        <v>566</v>
      </c>
      <c r="D11" s="133">
        <f>E11</f>
        <v>49.63</v>
      </c>
      <c r="E11" s="20">
        <v>49.63</v>
      </c>
      <c r="F11" s="20"/>
      <c r="G11" s="20"/>
    </row>
    <row r="12" spans="1:13" s="8" customFormat="1" ht="20.100000000000001" customHeight="1">
      <c r="A12" s="22" t="s">
        <v>322</v>
      </c>
      <c r="B12" s="19"/>
      <c r="C12" s="164" t="s">
        <v>567</v>
      </c>
      <c r="D12" s="133">
        <f t="shared" ref="D12:D17" si="2">E12</f>
        <v>816.92</v>
      </c>
      <c r="E12" s="20">
        <v>816.92</v>
      </c>
      <c r="F12" s="20"/>
      <c r="G12" s="20"/>
    </row>
    <row r="13" spans="1:13" s="8" customFormat="1" ht="20.100000000000001" customHeight="1">
      <c r="A13" s="22" t="s">
        <v>323</v>
      </c>
      <c r="B13" s="21"/>
      <c r="C13" s="164" t="s">
        <v>568</v>
      </c>
      <c r="D13" s="133">
        <f t="shared" si="2"/>
        <v>67.84</v>
      </c>
      <c r="E13" s="20">
        <v>67.84</v>
      </c>
      <c r="F13" s="20"/>
      <c r="G13" s="20"/>
    </row>
    <row r="14" spans="1:13" s="8" customFormat="1" ht="20.100000000000001" customHeight="1">
      <c r="A14" s="18" t="s">
        <v>324</v>
      </c>
      <c r="B14" s="23"/>
      <c r="C14" s="164" t="s">
        <v>569</v>
      </c>
      <c r="D14" s="133">
        <f t="shared" si="2"/>
        <v>125.69</v>
      </c>
      <c r="E14" s="20">
        <v>125.69</v>
      </c>
      <c r="F14" s="20"/>
      <c r="G14" s="20"/>
      <c r="M14" s="25"/>
    </row>
    <row r="15" spans="1:13" s="8" customFormat="1" ht="20.100000000000001" customHeight="1">
      <c r="A15" s="18"/>
      <c r="B15" s="23"/>
      <c r="C15" s="164" t="s">
        <v>435</v>
      </c>
      <c r="D15" s="133">
        <f t="shared" si="2"/>
        <v>293.54000000000002</v>
      </c>
      <c r="E15" s="20">
        <v>293.54000000000002</v>
      </c>
      <c r="F15" s="20"/>
      <c r="G15" s="20"/>
      <c r="M15" s="25"/>
    </row>
    <row r="16" spans="1:13" s="8" customFormat="1" ht="20.100000000000001" customHeight="1">
      <c r="A16" s="18"/>
      <c r="B16" s="23"/>
      <c r="C16" s="164" t="s">
        <v>436</v>
      </c>
      <c r="D16" s="133">
        <f t="shared" si="2"/>
        <v>437.31</v>
      </c>
      <c r="E16" s="20">
        <v>437.31</v>
      </c>
      <c r="F16" s="20"/>
      <c r="G16" s="20"/>
      <c r="M16" s="25"/>
    </row>
    <row r="17" spans="1:13" s="8" customFormat="1" ht="20.100000000000001" customHeight="1">
      <c r="A17" s="18"/>
      <c r="B17" s="23"/>
      <c r="C17" s="164" t="s">
        <v>570</v>
      </c>
      <c r="D17" s="133">
        <f t="shared" si="2"/>
        <v>68.900000000000006</v>
      </c>
      <c r="E17" s="20">
        <v>68.900000000000006</v>
      </c>
      <c r="F17" s="20"/>
      <c r="G17" s="20"/>
      <c r="M17" s="25"/>
    </row>
    <row r="18" spans="1:13" s="8" customFormat="1" ht="20.100000000000001" customHeight="1">
      <c r="A18" s="24"/>
      <c r="B18" s="27"/>
      <c r="C18" s="27" t="s">
        <v>326</v>
      </c>
      <c r="D18" s="118">
        <f>E18+F18+G18</f>
        <v>0</v>
      </c>
      <c r="E18" s="117">
        <f>B8+B12-E7</f>
        <v>0</v>
      </c>
      <c r="F18" s="117">
        <f>B9+B13-F7</f>
        <v>0</v>
      </c>
      <c r="G18" s="117">
        <f>B10+B14-G7</f>
        <v>0</v>
      </c>
    </row>
    <row r="19" spans="1:13" s="8" customFormat="1" ht="20.100000000000001" customHeight="1">
      <c r="A19" s="24" t="s">
        <v>327</v>
      </c>
      <c r="B19" s="115">
        <f>SUM(B7,B11)</f>
        <v>3154.9300000000003</v>
      </c>
      <c r="C19" s="26" t="s">
        <v>328</v>
      </c>
      <c r="D19" s="117">
        <f>SUM(E19:G19)</f>
        <v>3154.9300000000003</v>
      </c>
      <c r="E19" s="117">
        <f>SUM(E7,E18)</f>
        <v>3154.9300000000003</v>
      </c>
      <c r="F19" s="117">
        <f>SUM(F7,F18)</f>
        <v>0</v>
      </c>
      <c r="G19" s="117">
        <f>SUM(G7,G18)</f>
        <v>0</v>
      </c>
    </row>
    <row r="20" spans="1:13" ht="20.100000000000001" customHeight="1">
      <c r="A20" s="28"/>
      <c r="B20" s="28"/>
      <c r="C20" s="28"/>
      <c r="D20" s="28"/>
      <c r="E20" s="28"/>
      <c r="F20" s="28"/>
    </row>
  </sheetData>
  <mergeCells count="2">
    <mergeCell ref="A5:B5"/>
    <mergeCell ref="C5:G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showGridLines="0" showZeros="0" workbookViewId="0">
      <selection activeCell="G11" sqref="G11"/>
    </sheetView>
  </sheetViews>
  <sheetFormatPr defaultColWidth="6.875" defaultRowHeight="12.75" customHeight="1"/>
  <cols>
    <col min="1" max="1" width="10.25" style="125" customWidth="1"/>
    <col min="2" max="2" width="46.875" style="125" customWidth="1"/>
    <col min="3" max="3" width="28.875" style="32" customWidth="1"/>
    <col min="4" max="4" width="20.5" style="32" customWidth="1"/>
    <col min="5" max="5" width="23.875" style="32" customWidth="1"/>
    <col min="6" max="255" width="6.875" style="32"/>
    <col min="256" max="256" width="23.625" style="32" customWidth="1"/>
    <col min="257" max="257" width="44.625" style="32" customWidth="1"/>
    <col min="258" max="258" width="16.5" style="32" customWidth="1"/>
    <col min="259" max="261" width="13.625" style="32" customWidth="1"/>
    <col min="262" max="511" width="6.875" style="32"/>
    <col min="512" max="512" width="23.625" style="32" customWidth="1"/>
    <col min="513" max="513" width="44.625" style="32" customWidth="1"/>
    <col min="514" max="514" width="16.5" style="32" customWidth="1"/>
    <col min="515" max="517" width="13.625" style="32" customWidth="1"/>
    <col min="518" max="767" width="6.875" style="32"/>
    <col min="768" max="768" width="23.625" style="32" customWidth="1"/>
    <col min="769" max="769" width="44.625" style="32" customWidth="1"/>
    <col min="770" max="770" width="16.5" style="32" customWidth="1"/>
    <col min="771" max="773" width="13.625" style="32" customWidth="1"/>
    <col min="774" max="1023" width="6.875" style="32"/>
    <col min="1024" max="1024" width="23.625" style="32" customWidth="1"/>
    <col min="1025" max="1025" width="44.625" style="32" customWidth="1"/>
    <col min="1026" max="1026" width="16.5" style="32" customWidth="1"/>
    <col min="1027" max="1029" width="13.625" style="32" customWidth="1"/>
    <col min="1030" max="1279" width="6.875" style="32"/>
    <col min="1280" max="1280" width="23.625" style="32" customWidth="1"/>
    <col min="1281" max="1281" width="44.625" style="32" customWidth="1"/>
    <col min="1282" max="1282" width="16.5" style="32" customWidth="1"/>
    <col min="1283" max="1285" width="13.625" style="32" customWidth="1"/>
    <col min="1286" max="1535" width="6.875" style="32"/>
    <col min="1536" max="1536" width="23.625" style="32" customWidth="1"/>
    <col min="1537" max="1537" width="44.625" style="32" customWidth="1"/>
    <col min="1538" max="1538" width="16.5" style="32" customWidth="1"/>
    <col min="1539" max="1541" width="13.625" style="32" customWidth="1"/>
    <col min="1542" max="1791" width="6.875" style="32"/>
    <col min="1792" max="1792" width="23.625" style="32" customWidth="1"/>
    <col min="1793" max="1793" width="44.625" style="32" customWidth="1"/>
    <col min="1794" max="1794" width="16.5" style="32" customWidth="1"/>
    <col min="1795" max="1797" width="13.625" style="32" customWidth="1"/>
    <col min="1798" max="2047" width="6.875" style="32"/>
    <col min="2048" max="2048" width="23.625" style="32" customWidth="1"/>
    <col min="2049" max="2049" width="44.625" style="32" customWidth="1"/>
    <col min="2050" max="2050" width="16.5" style="32" customWidth="1"/>
    <col min="2051" max="2053" width="13.625" style="32" customWidth="1"/>
    <col min="2054" max="2303" width="6.875" style="32"/>
    <col min="2304" max="2304" width="23.625" style="32" customWidth="1"/>
    <col min="2305" max="2305" width="44.625" style="32" customWidth="1"/>
    <col min="2306" max="2306" width="16.5" style="32" customWidth="1"/>
    <col min="2307" max="2309" width="13.625" style="32" customWidth="1"/>
    <col min="2310" max="2559" width="6.875" style="32"/>
    <col min="2560" max="2560" width="23.625" style="32" customWidth="1"/>
    <col min="2561" max="2561" width="44.625" style="32" customWidth="1"/>
    <col min="2562" max="2562" width="16.5" style="32" customWidth="1"/>
    <col min="2563" max="2565" width="13.625" style="32" customWidth="1"/>
    <col min="2566" max="2815" width="6.875" style="32"/>
    <col min="2816" max="2816" width="23.625" style="32" customWidth="1"/>
    <col min="2817" max="2817" width="44.625" style="32" customWidth="1"/>
    <col min="2818" max="2818" width="16.5" style="32" customWidth="1"/>
    <col min="2819" max="2821" width="13.625" style="32" customWidth="1"/>
    <col min="2822" max="3071" width="6.875" style="32"/>
    <col min="3072" max="3072" width="23.625" style="32" customWidth="1"/>
    <col min="3073" max="3073" width="44.625" style="32" customWidth="1"/>
    <col min="3074" max="3074" width="16.5" style="32" customWidth="1"/>
    <col min="3075" max="3077" width="13.625" style="32" customWidth="1"/>
    <col min="3078" max="3327" width="6.875" style="32"/>
    <col min="3328" max="3328" width="23.625" style="32" customWidth="1"/>
    <col min="3329" max="3329" width="44.625" style="32" customWidth="1"/>
    <col min="3330" max="3330" width="16.5" style="32" customWidth="1"/>
    <col min="3331" max="3333" width="13.625" style="32" customWidth="1"/>
    <col min="3334" max="3583" width="6.875" style="32"/>
    <col min="3584" max="3584" width="23.625" style="32" customWidth="1"/>
    <col min="3585" max="3585" width="44.625" style="32" customWidth="1"/>
    <col min="3586" max="3586" width="16.5" style="32" customWidth="1"/>
    <col min="3587" max="3589" width="13.625" style="32" customWidth="1"/>
    <col min="3590" max="3839" width="6.875" style="32"/>
    <col min="3840" max="3840" width="23.625" style="32" customWidth="1"/>
    <col min="3841" max="3841" width="44.625" style="32" customWidth="1"/>
    <col min="3842" max="3842" width="16.5" style="32" customWidth="1"/>
    <col min="3843" max="3845" width="13.625" style="32" customWidth="1"/>
    <col min="3846" max="4095" width="6.875" style="32"/>
    <col min="4096" max="4096" width="23.625" style="32" customWidth="1"/>
    <col min="4097" max="4097" width="44.625" style="32" customWidth="1"/>
    <col min="4098" max="4098" width="16.5" style="32" customWidth="1"/>
    <col min="4099" max="4101" width="13.625" style="32" customWidth="1"/>
    <col min="4102" max="4351" width="6.875" style="32"/>
    <col min="4352" max="4352" width="23.625" style="32" customWidth="1"/>
    <col min="4353" max="4353" width="44.625" style="32" customWidth="1"/>
    <col min="4354" max="4354" width="16.5" style="32" customWidth="1"/>
    <col min="4355" max="4357" width="13.625" style="32" customWidth="1"/>
    <col min="4358" max="4607" width="6.875" style="32"/>
    <col min="4608" max="4608" width="23.625" style="32" customWidth="1"/>
    <col min="4609" max="4609" width="44.625" style="32" customWidth="1"/>
    <col min="4610" max="4610" width="16.5" style="32" customWidth="1"/>
    <col min="4611" max="4613" width="13.625" style="32" customWidth="1"/>
    <col min="4614" max="4863" width="6.875" style="32"/>
    <col min="4864" max="4864" width="23.625" style="32" customWidth="1"/>
    <col min="4865" max="4865" width="44.625" style="32" customWidth="1"/>
    <col min="4866" max="4866" width="16.5" style="32" customWidth="1"/>
    <col min="4867" max="4869" width="13.625" style="32" customWidth="1"/>
    <col min="4870" max="5119" width="6.875" style="32"/>
    <col min="5120" max="5120" width="23.625" style="32" customWidth="1"/>
    <col min="5121" max="5121" width="44.625" style="32" customWidth="1"/>
    <col min="5122" max="5122" width="16.5" style="32" customWidth="1"/>
    <col min="5123" max="5125" width="13.625" style="32" customWidth="1"/>
    <col min="5126" max="5375" width="6.875" style="32"/>
    <col min="5376" max="5376" width="23.625" style="32" customWidth="1"/>
    <col min="5377" max="5377" width="44.625" style="32" customWidth="1"/>
    <col min="5378" max="5378" width="16.5" style="32" customWidth="1"/>
    <col min="5379" max="5381" width="13.625" style="32" customWidth="1"/>
    <col min="5382" max="5631" width="6.875" style="32"/>
    <col min="5632" max="5632" width="23.625" style="32" customWidth="1"/>
    <col min="5633" max="5633" width="44.625" style="32" customWidth="1"/>
    <col min="5634" max="5634" width="16.5" style="32" customWidth="1"/>
    <col min="5635" max="5637" width="13.625" style="32" customWidth="1"/>
    <col min="5638" max="5887" width="6.875" style="32"/>
    <col min="5888" max="5888" width="23.625" style="32" customWidth="1"/>
    <col min="5889" max="5889" width="44.625" style="32" customWidth="1"/>
    <col min="5890" max="5890" width="16.5" style="32" customWidth="1"/>
    <col min="5891" max="5893" width="13.625" style="32" customWidth="1"/>
    <col min="5894" max="6143" width="6.875" style="32"/>
    <col min="6144" max="6144" width="23.625" style="32" customWidth="1"/>
    <col min="6145" max="6145" width="44.625" style="32" customWidth="1"/>
    <col min="6146" max="6146" width="16.5" style="32" customWidth="1"/>
    <col min="6147" max="6149" width="13.625" style="32" customWidth="1"/>
    <col min="6150" max="6399" width="6.875" style="32"/>
    <col min="6400" max="6400" width="23.625" style="32" customWidth="1"/>
    <col min="6401" max="6401" width="44.625" style="32" customWidth="1"/>
    <col min="6402" max="6402" width="16.5" style="32" customWidth="1"/>
    <col min="6403" max="6405" width="13.625" style="32" customWidth="1"/>
    <col min="6406" max="6655" width="6.875" style="32"/>
    <col min="6656" max="6656" width="23.625" style="32" customWidth="1"/>
    <col min="6657" max="6657" width="44.625" style="32" customWidth="1"/>
    <col min="6658" max="6658" width="16.5" style="32" customWidth="1"/>
    <col min="6659" max="6661" width="13.625" style="32" customWidth="1"/>
    <col min="6662" max="6911" width="6.875" style="32"/>
    <col min="6912" max="6912" width="23.625" style="32" customWidth="1"/>
    <col min="6913" max="6913" width="44.625" style="32" customWidth="1"/>
    <col min="6914" max="6914" width="16.5" style="32" customWidth="1"/>
    <col min="6915" max="6917" width="13.625" style="32" customWidth="1"/>
    <col min="6918" max="7167" width="6.875" style="32"/>
    <col min="7168" max="7168" width="23.625" style="32" customWidth="1"/>
    <col min="7169" max="7169" width="44.625" style="32" customWidth="1"/>
    <col min="7170" max="7170" width="16.5" style="32" customWidth="1"/>
    <col min="7171" max="7173" width="13.625" style="32" customWidth="1"/>
    <col min="7174" max="7423" width="6.875" style="32"/>
    <col min="7424" max="7424" width="23.625" style="32" customWidth="1"/>
    <col min="7425" max="7425" width="44.625" style="32" customWidth="1"/>
    <col min="7426" max="7426" width="16.5" style="32" customWidth="1"/>
    <col min="7427" max="7429" width="13.625" style="32" customWidth="1"/>
    <col min="7430" max="7679" width="6.875" style="32"/>
    <col min="7680" max="7680" width="23.625" style="32" customWidth="1"/>
    <col min="7681" max="7681" width="44.625" style="32" customWidth="1"/>
    <col min="7682" max="7682" width="16.5" style="32" customWidth="1"/>
    <col min="7683" max="7685" width="13.625" style="32" customWidth="1"/>
    <col min="7686" max="7935" width="6.875" style="32"/>
    <col min="7936" max="7936" width="23.625" style="32" customWidth="1"/>
    <col min="7937" max="7937" width="44.625" style="32" customWidth="1"/>
    <col min="7938" max="7938" width="16.5" style="32" customWidth="1"/>
    <col min="7939" max="7941" width="13.625" style="32" customWidth="1"/>
    <col min="7942" max="8191" width="6.875" style="32"/>
    <col min="8192" max="8192" width="23.625" style="32" customWidth="1"/>
    <col min="8193" max="8193" width="44.625" style="32" customWidth="1"/>
    <col min="8194" max="8194" width="16.5" style="32" customWidth="1"/>
    <col min="8195" max="8197" width="13.625" style="32" customWidth="1"/>
    <col min="8198" max="8447" width="6.875" style="32"/>
    <col min="8448" max="8448" width="23.625" style="32" customWidth="1"/>
    <col min="8449" max="8449" width="44.625" style="32" customWidth="1"/>
    <col min="8450" max="8450" width="16.5" style="32" customWidth="1"/>
    <col min="8451" max="8453" width="13.625" style="32" customWidth="1"/>
    <col min="8454" max="8703" width="6.875" style="32"/>
    <col min="8704" max="8704" width="23.625" style="32" customWidth="1"/>
    <col min="8705" max="8705" width="44.625" style="32" customWidth="1"/>
    <col min="8706" max="8706" width="16.5" style="32" customWidth="1"/>
    <col min="8707" max="8709" width="13.625" style="32" customWidth="1"/>
    <col min="8710" max="8959" width="6.875" style="32"/>
    <col min="8960" max="8960" width="23.625" style="32" customWidth="1"/>
    <col min="8961" max="8961" width="44.625" style="32" customWidth="1"/>
    <col min="8962" max="8962" width="16.5" style="32" customWidth="1"/>
    <col min="8963" max="8965" width="13.625" style="32" customWidth="1"/>
    <col min="8966" max="9215" width="6.875" style="32"/>
    <col min="9216" max="9216" width="23.625" style="32" customWidth="1"/>
    <col min="9217" max="9217" width="44.625" style="32" customWidth="1"/>
    <col min="9218" max="9218" width="16.5" style="32" customWidth="1"/>
    <col min="9219" max="9221" width="13.625" style="32" customWidth="1"/>
    <col min="9222" max="9471" width="6.875" style="32"/>
    <col min="9472" max="9472" width="23.625" style="32" customWidth="1"/>
    <col min="9473" max="9473" width="44.625" style="32" customWidth="1"/>
    <col min="9474" max="9474" width="16.5" style="32" customWidth="1"/>
    <col min="9475" max="9477" width="13.625" style="32" customWidth="1"/>
    <col min="9478" max="9727" width="6.875" style="32"/>
    <col min="9728" max="9728" width="23.625" style="32" customWidth="1"/>
    <col min="9729" max="9729" width="44.625" style="32" customWidth="1"/>
    <col min="9730" max="9730" width="16.5" style="32" customWidth="1"/>
    <col min="9731" max="9733" width="13.625" style="32" customWidth="1"/>
    <col min="9734" max="9983" width="6.875" style="32"/>
    <col min="9984" max="9984" width="23.625" style="32" customWidth="1"/>
    <col min="9985" max="9985" width="44.625" style="32" customWidth="1"/>
    <col min="9986" max="9986" width="16.5" style="32" customWidth="1"/>
    <col min="9987" max="9989" width="13.625" style="32" customWidth="1"/>
    <col min="9990" max="10239" width="6.875" style="32"/>
    <col min="10240" max="10240" width="23.625" style="32" customWidth="1"/>
    <col min="10241" max="10241" width="44.625" style="32" customWidth="1"/>
    <col min="10242" max="10242" width="16.5" style="32" customWidth="1"/>
    <col min="10243" max="10245" width="13.625" style="32" customWidth="1"/>
    <col min="10246" max="10495" width="6.875" style="32"/>
    <col min="10496" max="10496" width="23.625" style="32" customWidth="1"/>
    <col min="10497" max="10497" width="44.625" style="32" customWidth="1"/>
    <col min="10498" max="10498" width="16.5" style="32" customWidth="1"/>
    <col min="10499" max="10501" width="13.625" style="32" customWidth="1"/>
    <col min="10502" max="10751" width="6.875" style="32"/>
    <col min="10752" max="10752" width="23.625" style="32" customWidth="1"/>
    <col min="10753" max="10753" width="44.625" style="32" customWidth="1"/>
    <col min="10754" max="10754" width="16.5" style="32" customWidth="1"/>
    <col min="10755" max="10757" width="13.625" style="32" customWidth="1"/>
    <col min="10758" max="11007" width="6.875" style="32"/>
    <col min="11008" max="11008" width="23.625" style="32" customWidth="1"/>
    <col min="11009" max="11009" width="44.625" style="32" customWidth="1"/>
    <col min="11010" max="11010" width="16.5" style="32" customWidth="1"/>
    <col min="11011" max="11013" width="13.625" style="32" customWidth="1"/>
    <col min="11014" max="11263" width="6.875" style="32"/>
    <col min="11264" max="11264" width="23.625" style="32" customWidth="1"/>
    <col min="11265" max="11265" width="44.625" style="32" customWidth="1"/>
    <col min="11266" max="11266" width="16.5" style="32" customWidth="1"/>
    <col min="11267" max="11269" width="13.625" style="32" customWidth="1"/>
    <col min="11270" max="11519" width="6.875" style="32"/>
    <col min="11520" max="11520" width="23.625" style="32" customWidth="1"/>
    <col min="11521" max="11521" width="44.625" style="32" customWidth="1"/>
    <col min="11522" max="11522" width="16.5" style="32" customWidth="1"/>
    <col min="11523" max="11525" width="13.625" style="32" customWidth="1"/>
    <col min="11526" max="11775" width="6.875" style="32"/>
    <col min="11776" max="11776" width="23.625" style="32" customWidth="1"/>
    <col min="11777" max="11777" width="44.625" style="32" customWidth="1"/>
    <col min="11778" max="11778" width="16.5" style="32" customWidth="1"/>
    <col min="11779" max="11781" width="13.625" style="32" customWidth="1"/>
    <col min="11782" max="12031" width="6.875" style="32"/>
    <col min="12032" max="12032" width="23.625" style="32" customWidth="1"/>
    <col min="12033" max="12033" width="44.625" style="32" customWidth="1"/>
    <col min="12034" max="12034" width="16.5" style="32" customWidth="1"/>
    <col min="12035" max="12037" width="13.625" style="32" customWidth="1"/>
    <col min="12038" max="12287" width="6.875" style="32"/>
    <col min="12288" max="12288" width="23.625" style="32" customWidth="1"/>
    <col min="12289" max="12289" width="44.625" style="32" customWidth="1"/>
    <col min="12290" max="12290" width="16.5" style="32" customWidth="1"/>
    <col min="12291" max="12293" width="13.625" style="32" customWidth="1"/>
    <col min="12294" max="12543" width="6.875" style="32"/>
    <col min="12544" max="12544" width="23.625" style="32" customWidth="1"/>
    <col min="12545" max="12545" width="44.625" style="32" customWidth="1"/>
    <col min="12546" max="12546" width="16.5" style="32" customWidth="1"/>
    <col min="12547" max="12549" width="13.625" style="32" customWidth="1"/>
    <col min="12550" max="12799" width="6.875" style="32"/>
    <col min="12800" max="12800" width="23.625" style="32" customWidth="1"/>
    <col min="12801" max="12801" width="44.625" style="32" customWidth="1"/>
    <col min="12802" max="12802" width="16.5" style="32" customWidth="1"/>
    <col min="12803" max="12805" width="13.625" style="32" customWidth="1"/>
    <col min="12806" max="13055" width="6.875" style="32"/>
    <col min="13056" max="13056" width="23.625" style="32" customWidth="1"/>
    <col min="13057" max="13057" width="44.625" style="32" customWidth="1"/>
    <col min="13058" max="13058" width="16.5" style="32" customWidth="1"/>
    <col min="13059" max="13061" width="13.625" style="32" customWidth="1"/>
    <col min="13062" max="13311" width="6.875" style="32"/>
    <col min="13312" max="13312" width="23.625" style="32" customWidth="1"/>
    <col min="13313" max="13313" width="44.625" style="32" customWidth="1"/>
    <col min="13314" max="13314" width="16.5" style="32" customWidth="1"/>
    <col min="13315" max="13317" width="13.625" style="32" customWidth="1"/>
    <col min="13318" max="13567" width="6.875" style="32"/>
    <col min="13568" max="13568" width="23.625" style="32" customWidth="1"/>
    <col min="13569" max="13569" width="44.625" style="32" customWidth="1"/>
    <col min="13570" max="13570" width="16.5" style="32" customWidth="1"/>
    <col min="13571" max="13573" width="13.625" style="32" customWidth="1"/>
    <col min="13574" max="13823" width="6.875" style="32"/>
    <col min="13824" max="13824" width="23.625" style="32" customWidth="1"/>
    <col min="13825" max="13825" width="44.625" style="32" customWidth="1"/>
    <col min="13826" max="13826" width="16.5" style="32" customWidth="1"/>
    <col min="13827" max="13829" width="13.625" style="32" customWidth="1"/>
    <col min="13830" max="14079" width="6.875" style="32"/>
    <col min="14080" max="14080" width="23.625" style="32" customWidth="1"/>
    <col min="14081" max="14081" width="44.625" style="32" customWidth="1"/>
    <col min="14082" max="14082" width="16.5" style="32" customWidth="1"/>
    <col min="14083" max="14085" width="13.625" style="32" customWidth="1"/>
    <col min="14086" max="14335" width="6.875" style="32"/>
    <col min="14336" max="14336" width="23.625" style="32" customWidth="1"/>
    <col min="14337" max="14337" width="44.625" style="32" customWidth="1"/>
    <col min="14338" max="14338" width="16.5" style="32" customWidth="1"/>
    <col min="14339" max="14341" width="13.625" style="32" customWidth="1"/>
    <col min="14342" max="14591" width="6.875" style="32"/>
    <col min="14592" max="14592" width="23.625" style="32" customWidth="1"/>
    <col min="14593" max="14593" width="44.625" style="32" customWidth="1"/>
    <col min="14594" max="14594" width="16.5" style="32" customWidth="1"/>
    <col min="14595" max="14597" width="13.625" style="32" customWidth="1"/>
    <col min="14598" max="14847" width="6.875" style="32"/>
    <col min="14848" max="14848" width="23.625" style="32" customWidth="1"/>
    <col min="14849" max="14849" width="44.625" style="32" customWidth="1"/>
    <col min="14850" max="14850" width="16.5" style="32" customWidth="1"/>
    <col min="14851" max="14853" width="13.625" style="32" customWidth="1"/>
    <col min="14854" max="15103" width="6.875" style="32"/>
    <col min="15104" max="15104" width="23.625" style="32" customWidth="1"/>
    <col min="15105" max="15105" width="44.625" style="32" customWidth="1"/>
    <col min="15106" max="15106" width="16.5" style="32" customWidth="1"/>
    <col min="15107" max="15109" width="13.625" style="32" customWidth="1"/>
    <col min="15110" max="15359" width="6.875" style="32"/>
    <col min="15360" max="15360" width="23.625" style="32" customWidth="1"/>
    <col min="15361" max="15361" width="44.625" style="32" customWidth="1"/>
    <col min="15362" max="15362" width="16.5" style="32" customWidth="1"/>
    <col min="15363" max="15365" width="13.625" style="32" customWidth="1"/>
    <col min="15366" max="15615" width="6.875" style="32"/>
    <col min="15616" max="15616" width="23.625" style="32" customWidth="1"/>
    <col min="15617" max="15617" width="44.625" style="32" customWidth="1"/>
    <col min="15618" max="15618" width="16.5" style="32" customWidth="1"/>
    <col min="15619" max="15621" width="13.625" style="32" customWidth="1"/>
    <col min="15622" max="15871" width="6.875" style="32"/>
    <col min="15872" max="15872" width="23.625" style="32" customWidth="1"/>
    <col min="15873" max="15873" width="44.625" style="32" customWidth="1"/>
    <col min="15874" max="15874" width="16.5" style="32" customWidth="1"/>
    <col min="15875" max="15877" width="13.625" style="32" customWidth="1"/>
    <col min="15878" max="16127" width="6.875" style="32"/>
    <col min="16128" max="16128" width="23.625" style="32" customWidth="1"/>
    <col min="16129" max="16129" width="44.625" style="32" customWidth="1"/>
    <col min="16130" max="16130" width="16.5" style="32" customWidth="1"/>
    <col min="16131" max="16133" width="13.625" style="32" customWidth="1"/>
    <col min="16134" max="16384" width="6.875" style="32"/>
  </cols>
  <sheetData>
    <row r="1" spans="1:5" ht="20.100000000000001" customHeight="1">
      <c r="A1" s="119" t="s">
        <v>451</v>
      </c>
    </row>
    <row r="2" spans="1:5" ht="36" customHeight="1">
      <c r="A2" s="33" t="s">
        <v>475</v>
      </c>
      <c r="B2" s="126"/>
      <c r="C2" s="34"/>
      <c r="D2" s="34"/>
      <c r="E2" s="34"/>
    </row>
    <row r="3" spans="1:5" ht="20.100000000000001" customHeight="1">
      <c r="A3" s="120"/>
      <c r="B3" s="126"/>
      <c r="C3" s="34"/>
      <c r="D3" s="34"/>
      <c r="E3" s="34"/>
    </row>
    <row r="4" spans="1:5" ht="20.100000000000001" customHeight="1">
      <c r="A4" s="121"/>
      <c r="B4" s="127"/>
      <c r="C4" s="37"/>
      <c r="D4" s="37"/>
      <c r="E4" s="38" t="s">
        <v>311</v>
      </c>
    </row>
    <row r="5" spans="1:5" ht="20.100000000000001" customHeight="1">
      <c r="A5" s="202" t="s">
        <v>329</v>
      </c>
      <c r="B5" s="202"/>
      <c r="C5" s="202" t="s">
        <v>574</v>
      </c>
      <c r="D5" s="202"/>
      <c r="E5" s="202"/>
    </row>
    <row r="6" spans="1:5" ht="20.100000000000001" customHeight="1">
      <c r="A6" s="122" t="s">
        <v>330</v>
      </c>
      <c r="B6" s="122" t="s">
        <v>331</v>
      </c>
      <c r="C6" s="39" t="s">
        <v>332</v>
      </c>
      <c r="D6" s="39" t="s">
        <v>333</v>
      </c>
      <c r="E6" s="39" t="s">
        <v>334</v>
      </c>
    </row>
    <row r="7" spans="1:5" ht="20.100000000000001" customHeight="1">
      <c r="A7" s="203" t="s">
        <v>448</v>
      </c>
      <c r="B7" s="204"/>
      <c r="C7" s="145">
        <f>C8+C17+C20+C25+C28+C40+C45+C50+C55+C60</f>
        <v>3154.9300000000003</v>
      </c>
      <c r="D7" s="145">
        <f t="shared" ref="D7:E7" si="0">D8+D17+D20+D25+D28+D40+D45+D50+D55+D60</f>
        <v>1471.12</v>
      </c>
      <c r="E7" s="145">
        <f t="shared" si="0"/>
        <v>1683.8100000000002</v>
      </c>
    </row>
    <row r="8" spans="1:5" ht="20.100000000000001" customHeight="1">
      <c r="A8" s="143">
        <v>201</v>
      </c>
      <c r="B8" s="144" t="s">
        <v>482</v>
      </c>
      <c r="C8" s="169">
        <f t="shared" ref="C8" si="1">SUM(D8:E8)</f>
        <v>1116.51</v>
      </c>
      <c r="D8" s="170">
        <f>D9+D11+D15</f>
        <v>870.59999999999991</v>
      </c>
      <c r="E8" s="170">
        <f>E9+E11+E15</f>
        <v>245.91</v>
      </c>
    </row>
    <row r="9" spans="1:5" ht="20.100000000000001" customHeight="1">
      <c r="A9" s="139" t="s">
        <v>519</v>
      </c>
      <c r="B9" s="130" t="s">
        <v>543</v>
      </c>
      <c r="C9" s="171">
        <f t="shared" ref="C9:C11" si="2">SUM(D9:E9)</f>
        <v>6.6</v>
      </c>
      <c r="D9" s="172"/>
      <c r="E9" s="172">
        <f>E10</f>
        <v>6.6</v>
      </c>
    </row>
    <row r="10" spans="1:5" ht="20.100000000000001" customHeight="1">
      <c r="A10" s="139" t="s">
        <v>521</v>
      </c>
      <c r="B10" s="130" t="s">
        <v>525</v>
      </c>
      <c r="C10" s="171">
        <f t="shared" ref="C10" si="3">SUM(D10:E10)</f>
        <v>6.6</v>
      </c>
      <c r="D10" s="172"/>
      <c r="E10" s="172">
        <v>6.6</v>
      </c>
    </row>
    <row r="11" spans="1:5" ht="20.100000000000001" customHeight="1">
      <c r="A11" s="139">
        <v>20103</v>
      </c>
      <c r="B11" s="130" t="s">
        <v>483</v>
      </c>
      <c r="C11" s="171">
        <f t="shared" si="2"/>
        <v>1093.25</v>
      </c>
      <c r="D11" s="171">
        <f>SUM(D12:D14)</f>
        <v>870.59999999999991</v>
      </c>
      <c r="E11" s="171">
        <f>SUM(E12:E14)</f>
        <v>222.65</v>
      </c>
    </row>
    <row r="12" spans="1:5" ht="20.100000000000001" customHeight="1">
      <c r="A12" s="139">
        <v>2010301</v>
      </c>
      <c r="B12" s="130" t="s">
        <v>484</v>
      </c>
      <c r="C12" s="171">
        <f>SUM(D12:E12)</f>
        <v>797.92</v>
      </c>
      <c r="D12" s="172">
        <v>797.92</v>
      </c>
      <c r="E12" s="172"/>
    </row>
    <row r="13" spans="1:5" ht="20.100000000000001" customHeight="1">
      <c r="A13" s="139">
        <v>2010350</v>
      </c>
      <c r="B13" s="130" t="s">
        <v>485</v>
      </c>
      <c r="C13" s="171">
        <f t="shared" ref="C13:C62" si="4">SUM(D13:E13)</f>
        <v>72.680000000000007</v>
      </c>
      <c r="D13" s="172">
        <v>72.680000000000007</v>
      </c>
      <c r="E13" s="172"/>
    </row>
    <row r="14" spans="1:5" ht="20.100000000000001" customHeight="1">
      <c r="A14" s="139" t="s">
        <v>523</v>
      </c>
      <c r="B14" s="130" t="s">
        <v>527</v>
      </c>
      <c r="C14" s="171">
        <f t="shared" si="4"/>
        <v>222.65</v>
      </c>
      <c r="D14" s="172"/>
      <c r="E14" s="172">
        <v>222.65</v>
      </c>
    </row>
    <row r="15" spans="1:5" ht="20.100000000000001" customHeight="1">
      <c r="A15" s="139">
        <v>20132</v>
      </c>
      <c r="B15" s="130" t="s">
        <v>486</v>
      </c>
      <c r="C15" s="171">
        <f t="shared" si="4"/>
        <v>16.66</v>
      </c>
      <c r="D15" s="172">
        <f>D16</f>
        <v>0</v>
      </c>
      <c r="E15" s="172">
        <f>E16</f>
        <v>16.66</v>
      </c>
    </row>
    <row r="16" spans="1:5" ht="20.100000000000001" customHeight="1">
      <c r="A16" s="139" t="s">
        <v>529</v>
      </c>
      <c r="B16" s="130" t="s">
        <v>531</v>
      </c>
      <c r="C16" s="171">
        <f t="shared" si="4"/>
        <v>16.66</v>
      </c>
      <c r="D16" s="172"/>
      <c r="E16" s="172">
        <v>16.66</v>
      </c>
    </row>
    <row r="17" spans="1:5" ht="20.100000000000001" customHeight="1">
      <c r="A17" s="143" t="s">
        <v>534</v>
      </c>
      <c r="B17" s="144" t="s">
        <v>540</v>
      </c>
      <c r="C17" s="169">
        <f t="shared" si="4"/>
        <v>5</v>
      </c>
      <c r="D17" s="170"/>
      <c r="E17" s="170">
        <f>E19</f>
        <v>5</v>
      </c>
    </row>
    <row r="18" spans="1:5" ht="20.100000000000001" customHeight="1">
      <c r="A18" s="139" t="s">
        <v>536</v>
      </c>
      <c r="B18" s="130" t="s">
        <v>542</v>
      </c>
      <c r="C18" s="171">
        <f t="shared" si="4"/>
        <v>5</v>
      </c>
      <c r="D18" s="172"/>
      <c r="E18" s="172">
        <f>E19</f>
        <v>5</v>
      </c>
    </row>
    <row r="19" spans="1:5" ht="20.100000000000001" customHeight="1">
      <c r="A19" s="139" t="s">
        <v>538</v>
      </c>
      <c r="B19" s="130" t="s">
        <v>545</v>
      </c>
      <c r="C19" s="171">
        <f t="shared" si="4"/>
        <v>5</v>
      </c>
      <c r="D19" s="172"/>
      <c r="E19" s="172">
        <v>5</v>
      </c>
    </row>
    <row r="20" spans="1:5" ht="20.100000000000001" customHeight="1">
      <c r="A20" s="143">
        <v>204</v>
      </c>
      <c r="B20" s="144" t="s">
        <v>487</v>
      </c>
      <c r="C20" s="169">
        <f t="shared" si="4"/>
        <v>173.59</v>
      </c>
      <c r="D20" s="170"/>
      <c r="E20" s="170">
        <f>E21+E23</f>
        <v>173.59</v>
      </c>
    </row>
    <row r="21" spans="1:5" ht="20.100000000000001" customHeight="1">
      <c r="A21" s="139" t="s">
        <v>618</v>
      </c>
      <c r="B21" s="130" t="s">
        <v>488</v>
      </c>
      <c r="C21" s="171">
        <f t="shared" si="4"/>
        <v>7.84</v>
      </c>
      <c r="D21" s="172"/>
      <c r="E21" s="172">
        <f>E22</f>
        <v>7.84</v>
      </c>
    </row>
    <row r="22" spans="1:5" ht="20.100000000000001" customHeight="1">
      <c r="A22" s="139" t="s">
        <v>617</v>
      </c>
      <c r="B22" s="130" t="s">
        <v>619</v>
      </c>
      <c r="C22" s="171">
        <f t="shared" si="4"/>
        <v>7.84</v>
      </c>
      <c r="D22" s="172"/>
      <c r="E22" s="172">
        <v>7.84</v>
      </c>
    </row>
    <row r="23" spans="1:5" ht="20.100000000000001" customHeight="1">
      <c r="A23" s="139" t="s">
        <v>620</v>
      </c>
      <c r="B23" s="130" t="s">
        <v>488</v>
      </c>
      <c r="C23" s="171">
        <f t="shared" si="4"/>
        <v>165.75</v>
      </c>
      <c r="D23" s="172"/>
      <c r="E23" s="172">
        <f>E24</f>
        <v>165.75</v>
      </c>
    </row>
    <row r="24" spans="1:5" ht="20.100000000000001" customHeight="1">
      <c r="A24" s="139" t="s">
        <v>621</v>
      </c>
      <c r="B24" s="130" t="s">
        <v>622</v>
      </c>
      <c r="C24" s="171">
        <f t="shared" si="4"/>
        <v>165.75</v>
      </c>
      <c r="D24" s="172"/>
      <c r="E24" s="172">
        <v>165.75</v>
      </c>
    </row>
    <row r="25" spans="1:5" ht="20.100000000000001" customHeight="1">
      <c r="A25" s="143">
        <v>207</v>
      </c>
      <c r="B25" s="144" t="s">
        <v>490</v>
      </c>
      <c r="C25" s="169">
        <f t="shared" si="4"/>
        <v>49.629999999999995</v>
      </c>
      <c r="D25" s="170">
        <f>D26</f>
        <v>29.63</v>
      </c>
      <c r="E25" s="170">
        <f>E26</f>
        <v>20</v>
      </c>
    </row>
    <row r="26" spans="1:5" ht="20.100000000000001" customHeight="1">
      <c r="A26" s="139">
        <v>20701</v>
      </c>
      <c r="B26" s="130" t="s">
        <v>491</v>
      </c>
      <c r="C26" s="171">
        <f t="shared" si="4"/>
        <v>49.629999999999995</v>
      </c>
      <c r="D26" s="172">
        <f>D27</f>
        <v>29.63</v>
      </c>
      <c r="E26" s="172">
        <f>E27</f>
        <v>20</v>
      </c>
    </row>
    <row r="27" spans="1:5" ht="20.100000000000001" customHeight="1">
      <c r="A27" s="139">
        <v>2070109</v>
      </c>
      <c r="B27" s="130" t="s">
        <v>492</v>
      </c>
      <c r="C27" s="171">
        <f t="shared" si="4"/>
        <v>49.629999999999995</v>
      </c>
      <c r="D27" s="172">
        <v>29.63</v>
      </c>
      <c r="E27" s="172">
        <v>20</v>
      </c>
    </row>
    <row r="28" spans="1:5" ht="20.100000000000001" customHeight="1">
      <c r="A28" s="143">
        <v>208</v>
      </c>
      <c r="B28" s="144" t="s">
        <v>493</v>
      </c>
      <c r="C28" s="169">
        <f t="shared" si="4"/>
        <v>816.92000000000007</v>
      </c>
      <c r="D28" s="170">
        <f>D29+D31+D33+D38</f>
        <v>257.71999999999997</v>
      </c>
      <c r="E28" s="170">
        <f>E29+E31+E33+E38</f>
        <v>559.20000000000005</v>
      </c>
    </row>
    <row r="29" spans="1:5" ht="20.100000000000001" customHeight="1">
      <c r="A29" s="139">
        <v>20801</v>
      </c>
      <c r="B29" s="130" t="s">
        <v>494</v>
      </c>
      <c r="C29" s="171">
        <f t="shared" si="4"/>
        <v>58.37</v>
      </c>
      <c r="D29" s="172">
        <f>D30</f>
        <v>58.37</v>
      </c>
      <c r="E29" s="172">
        <f>E30</f>
        <v>0</v>
      </c>
    </row>
    <row r="30" spans="1:5" ht="20.100000000000001" customHeight="1">
      <c r="A30" s="139">
        <v>2080109</v>
      </c>
      <c r="B30" s="130" t="s">
        <v>495</v>
      </c>
      <c r="C30" s="171">
        <f t="shared" si="4"/>
        <v>58.37</v>
      </c>
      <c r="D30" s="172">
        <v>58.37</v>
      </c>
      <c r="E30" s="172"/>
    </row>
    <row r="31" spans="1:5" ht="20.100000000000001" customHeight="1">
      <c r="A31" s="139">
        <v>20802</v>
      </c>
      <c r="B31" s="130" t="s">
        <v>496</v>
      </c>
      <c r="C31" s="171">
        <f t="shared" si="4"/>
        <v>559.20000000000005</v>
      </c>
      <c r="D31" s="172"/>
      <c r="E31" s="172">
        <f>E32</f>
        <v>559.20000000000005</v>
      </c>
    </row>
    <row r="32" spans="1:5" ht="20.100000000000001" customHeight="1">
      <c r="A32" s="139">
        <v>2080208</v>
      </c>
      <c r="B32" s="130" t="s">
        <v>497</v>
      </c>
      <c r="C32" s="171">
        <f t="shared" si="4"/>
        <v>559.20000000000005</v>
      </c>
      <c r="D32" s="172"/>
      <c r="E32" s="172">
        <v>559.20000000000005</v>
      </c>
    </row>
    <row r="33" spans="1:5" ht="20.100000000000001" customHeight="1">
      <c r="A33" s="139">
        <v>20805</v>
      </c>
      <c r="B33" s="130" t="s">
        <v>624</v>
      </c>
      <c r="C33" s="171">
        <f t="shared" si="4"/>
        <v>169.32999999999998</v>
      </c>
      <c r="D33" s="172">
        <f>D34+D35+D36+D37</f>
        <v>169.32999999999998</v>
      </c>
      <c r="E33" s="172"/>
    </row>
    <row r="34" spans="1:5" ht="20.100000000000001" customHeight="1">
      <c r="A34" s="139" t="s">
        <v>623</v>
      </c>
      <c r="B34" s="130" t="s">
        <v>625</v>
      </c>
      <c r="C34" s="171">
        <f t="shared" si="4"/>
        <v>23.94</v>
      </c>
      <c r="D34" s="172">
        <v>23.94</v>
      </c>
      <c r="E34" s="172"/>
    </row>
    <row r="35" spans="1:5" ht="20.100000000000001" customHeight="1">
      <c r="A35" s="139" t="s">
        <v>626</v>
      </c>
      <c r="B35" s="130" t="s">
        <v>627</v>
      </c>
      <c r="C35" s="171">
        <f t="shared" si="4"/>
        <v>7.98</v>
      </c>
      <c r="D35" s="172">
        <v>7.98</v>
      </c>
      <c r="E35" s="172"/>
    </row>
    <row r="36" spans="1:5" ht="20.100000000000001" customHeight="1">
      <c r="A36" s="139">
        <v>2080505</v>
      </c>
      <c r="B36" s="130" t="s">
        <v>499</v>
      </c>
      <c r="C36" s="171">
        <f t="shared" si="4"/>
        <v>91.61</v>
      </c>
      <c r="D36" s="172">
        <v>91.61</v>
      </c>
      <c r="E36" s="172"/>
    </row>
    <row r="37" spans="1:5" ht="20.100000000000001" customHeight="1">
      <c r="A37" s="139">
        <v>2080506</v>
      </c>
      <c r="B37" s="130" t="s">
        <v>500</v>
      </c>
      <c r="C37" s="171">
        <f t="shared" si="4"/>
        <v>45.8</v>
      </c>
      <c r="D37" s="172">
        <v>45.8</v>
      </c>
      <c r="E37" s="172"/>
    </row>
    <row r="38" spans="1:5" ht="20.100000000000001" customHeight="1">
      <c r="A38" s="139">
        <v>20828</v>
      </c>
      <c r="B38" s="130" t="s">
        <v>501</v>
      </c>
      <c r="C38" s="171">
        <f t="shared" si="4"/>
        <v>30.02</v>
      </c>
      <c r="D38" s="172">
        <f>D39</f>
        <v>30.02</v>
      </c>
      <c r="E38" s="172"/>
    </row>
    <row r="39" spans="1:5" ht="20.100000000000001" customHeight="1">
      <c r="A39" s="139">
        <v>2082850</v>
      </c>
      <c r="B39" s="130" t="s">
        <v>502</v>
      </c>
      <c r="C39" s="171">
        <f t="shared" si="4"/>
        <v>30.02</v>
      </c>
      <c r="D39" s="172">
        <v>30.02</v>
      </c>
      <c r="E39" s="172"/>
    </row>
    <row r="40" spans="1:5" ht="20.100000000000001" customHeight="1">
      <c r="A40" s="143">
        <v>210</v>
      </c>
      <c r="B40" s="144" t="s">
        <v>503</v>
      </c>
      <c r="C40" s="169">
        <f t="shared" si="4"/>
        <v>67.84</v>
      </c>
      <c r="D40" s="170">
        <f>D41</f>
        <v>67.84</v>
      </c>
      <c r="E40" s="170"/>
    </row>
    <row r="41" spans="1:5" ht="20.100000000000001" customHeight="1">
      <c r="A41" s="139">
        <v>21011</v>
      </c>
      <c r="B41" s="130" t="s">
        <v>504</v>
      </c>
      <c r="C41" s="171">
        <f t="shared" si="4"/>
        <v>67.84</v>
      </c>
      <c r="D41" s="172">
        <f>D42+D43+D44</f>
        <v>67.84</v>
      </c>
      <c r="E41" s="172"/>
    </row>
    <row r="42" spans="1:5" ht="20.100000000000001" customHeight="1">
      <c r="A42" s="139">
        <v>2101101</v>
      </c>
      <c r="B42" s="130" t="s">
        <v>505</v>
      </c>
      <c r="C42" s="171">
        <f t="shared" si="4"/>
        <v>36.86</v>
      </c>
      <c r="D42" s="172">
        <v>36.86</v>
      </c>
      <c r="E42" s="172"/>
    </row>
    <row r="43" spans="1:5" ht="20.100000000000001" customHeight="1">
      <c r="A43" s="139">
        <v>2101102</v>
      </c>
      <c r="B43" s="130" t="s">
        <v>506</v>
      </c>
      <c r="C43" s="171">
        <f t="shared" si="4"/>
        <v>17.54</v>
      </c>
      <c r="D43" s="172">
        <v>17.54</v>
      </c>
      <c r="E43" s="172"/>
    </row>
    <row r="44" spans="1:5" ht="20.100000000000001" customHeight="1">
      <c r="A44" s="139" t="s">
        <v>628</v>
      </c>
      <c r="B44" s="130" t="s">
        <v>629</v>
      </c>
      <c r="C44" s="171">
        <f t="shared" si="4"/>
        <v>13.44</v>
      </c>
      <c r="D44" s="172">
        <v>13.44</v>
      </c>
      <c r="E44" s="172"/>
    </row>
    <row r="45" spans="1:5" ht="20.100000000000001" customHeight="1">
      <c r="A45" s="143">
        <v>211</v>
      </c>
      <c r="B45" s="144" t="s">
        <v>507</v>
      </c>
      <c r="C45" s="169">
        <f t="shared" si="4"/>
        <v>125.69</v>
      </c>
      <c r="D45" s="170"/>
      <c r="E45" s="170">
        <f>E46+E48</f>
        <v>125.69</v>
      </c>
    </row>
    <row r="46" spans="1:5" ht="20.100000000000001" customHeight="1">
      <c r="A46" s="139" t="s">
        <v>547</v>
      </c>
      <c r="B46" s="130" t="s">
        <v>551</v>
      </c>
      <c r="C46" s="171">
        <f t="shared" si="4"/>
        <v>75.69</v>
      </c>
      <c r="D46" s="172"/>
      <c r="E46" s="172">
        <f>E47</f>
        <v>75.69</v>
      </c>
    </row>
    <row r="47" spans="1:5" ht="20.100000000000001" customHeight="1">
      <c r="A47" s="139" t="s">
        <v>549</v>
      </c>
      <c r="B47" s="130" t="s">
        <v>553</v>
      </c>
      <c r="C47" s="171">
        <f t="shared" si="4"/>
        <v>75.69</v>
      </c>
      <c r="D47" s="172"/>
      <c r="E47" s="172">
        <v>75.69</v>
      </c>
    </row>
    <row r="48" spans="1:5" ht="20.100000000000001" customHeight="1">
      <c r="A48" s="139" t="s">
        <v>555</v>
      </c>
      <c r="B48" s="130" t="s">
        <v>559</v>
      </c>
      <c r="C48" s="171">
        <f t="shared" si="4"/>
        <v>50</v>
      </c>
      <c r="D48" s="172"/>
      <c r="E48" s="172">
        <f>E49</f>
        <v>50</v>
      </c>
    </row>
    <row r="49" spans="1:5" ht="20.100000000000001" customHeight="1">
      <c r="A49" s="139" t="s">
        <v>557</v>
      </c>
      <c r="B49" s="130" t="s">
        <v>561</v>
      </c>
      <c r="C49" s="171">
        <f t="shared" si="4"/>
        <v>50</v>
      </c>
      <c r="D49" s="172"/>
      <c r="E49" s="172">
        <v>50</v>
      </c>
    </row>
    <row r="50" spans="1:5" ht="20.100000000000001" customHeight="1">
      <c r="A50" s="143">
        <v>212</v>
      </c>
      <c r="B50" s="144" t="s">
        <v>508</v>
      </c>
      <c r="C50" s="169">
        <f t="shared" si="4"/>
        <v>293.54000000000002</v>
      </c>
      <c r="D50" s="170">
        <f>D51+D53</f>
        <v>43.54</v>
      </c>
      <c r="E50" s="170">
        <f>E51+E53</f>
        <v>250</v>
      </c>
    </row>
    <row r="51" spans="1:5" ht="20.100000000000001" customHeight="1">
      <c r="A51" s="139">
        <v>21201</v>
      </c>
      <c r="B51" s="130" t="s">
        <v>509</v>
      </c>
      <c r="C51" s="171">
        <f t="shared" si="4"/>
        <v>43.54</v>
      </c>
      <c r="D51" s="172">
        <f>D52</f>
        <v>43.54</v>
      </c>
      <c r="E51" s="172"/>
    </row>
    <row r="52" spans="1:5" ht="20.100000000000001" customHeight="1">
      <c r="A52" s="139">
        <v>2120199</v>
      </c>
      <c r="B52" s="130" t="s">
        <v>510</v>
      </c>
      <c r="C52" s="171">
        <f t="shared" si="4"/>
        <v>43.54</v>
      </c>
      <c r="D52" s="172">
        <v>43.54</v>
      </c>
      <c r="E52" s="172"/>
    </row>
    <row r="53" spans="1:5" ht="20.100000000000001" customHeight="1">
      <c r="A53" s="139">
        <v>21203</v>
      </c>
      <c r="B53" s="130" t="s">
        <v>511</v>
      </c>
      <c r="C53" s="171">
        <f t="shared" si="4"/>
        <v>250</v>
      </c>
      <c r="D53" s="172"/>
      <c r="E53" s="172">
        <f>E54</f>
        <v>250</v>
      </c>
    </row>
    <row r="54" spans="1:5" ht="20.100000000000001" customHeight="1">
      <c r="A54" s="139">
        <v>2120399</v>
      </c>
      <c r="B54" s="130" t="s">
        <v>512</v>
      </c>
      <c r="C54" s="171">
        <f t="shared" si="4"/>
        <v>250</v>
      </c>
      <c r="D54" s="172"/>
      <c r="E54" s="172">
        <v>250</v>
      </c>
    </row>
    <row r="55" spans="1:5" ht="20.100000000000001" customHeight="1">
      <c r="A55" s="143">
        <v>213</v>
      </c>
      <c r="B55" s="144" t="s">
        <v>513</v>
      </c>
      <c r="C55" s="169">
        <f t="shared" si="4"/>
        <v>437.31</v>
      </c>
      <c r="D55" s="170">
        <f>D56+D58</f>
        <v>132.88999999999999</v>
      </c>
      <c r="E55" s="170">
        <f>E56+E58</f>
        <v>304.42</v>
      </c>
    </row>
    <row r="56" spans="1:5" ht="20.100000000000001" customHeight="1">
      <c r="A56" s="139">
        <v>21301</v>
      </c>
      <c r="B56" s="130" t="s">
        <v>514</v>
      </c>
      <c r="C56" s="171">
        <f t="shared" si="4"/>
        <v>132.88999999999999</v>
      </c>
      <c r="D56" s="172">
        <f>D57</f>
        <v>132.88999999999999</v>
      </c>
      <c r="E56" s="172">
        <f>E57</f>
        <v>0</v>
      </c>
    </row>
    <row r="57" spans="1:5" ht="20.100000000000001" customHeight="1">
      <c r="A57" s="139">
        <v>2130104</v>
      </c>
      <c r="B57" s="130" t="s">
        <v>502</v>
      </c>
      <c r="C57" s="171">
        <f t="shared" si="4"/>
        <v>132.88999999999999</v>
      </c>
      <c r="D57" s="172">
        <v>132.88999999999999</v>
      </c>
      <c r="E57" s="172"/>
    </row>
    <row r="58" spans="1:5" ht="20.100000000000001" customHeight="1">
      <c r="A58" s="139">
        <v>21307</v>
      </c>
      <c r="B58" s="130" t="s">
        <v>515</v>
      </c>
      <c r="C58" s="171">
        <f t="shared" si="4"/>
        <v>304.42</v>
      </c>
      <c r="D58" s="172"/>
      <c r="E58" s="172">
        <f>E59</f>
        <v>304.42</v>
      </c>
    </row>
    <row r="59" spans="1:5" ht="20.100000000000001" customHeight="1">
      <c r="A59" s="139">
        <v>2130705</v>
      </c>
      <c r="B59" s="130" t="s">
        <v>516</v>
      </c>
      <c r="C59" s="171">
        <f t="shared" si="4"/>
        <v>304.42</v>
      </c>
      <c r="D59" s="172"/>
      <c r="E59" s="172">
        <v>304.42</v>
      </c>
    </row>
    <row r="60" spans="1:5" ht="20.100000000000001" customHeight="1">
      <c r="A60" s="143">
        <v>221</v>
      </c>
      <c r="B60" s="144" t="s">
        <v>517</v>
      </c>
      <c r="C60" s="169">
        <f t="shared" si="4"/>
        <v>68.900000000000006</v>
      </c>
      <c r="D60" s="170">
        <f>D61</f>
        <v>68.900000000000006</v>
      </c>
      <c r="E60" s="170"/>
    </row>
    <row r="61" spans="1:5" ht="20.100000000000001" customHeight="1">
      <c r="A61" s="139">
        <v>22102</v>
      </c>
      <c r="B61" s="130" t="s">
        <v>518</v>
      </c>
      <c r="C61" s="171">
        <f t="shared" si="4"/>
        <v>68.900000000000006</v>
      </c>
      <c r="D61" s="172">
        <f>D62</f>
        <v>68.900000000000006</v>
      </c>
      <c r="E61" s="172"/>
    </row>
    <row r="62" spans="1:5" ht="20.100000000000001" customHeight="1">
      <c r="A62" s="139">
        <v>2210201</v>
      </c>
      <c r="B62" s="130" t="s">
        <v>357</v>
      </c>
      <c r="C62" s="171">
        <f t="shared" si="4"/>
        <v>68.900000000000006</v>
      </c>
      <c r="D62" s="172">
        <v>68.900000000000006</v>
      </c>
      <c r="E62" s="172"/>
    </row>
    <row r="63" spans="1:5" ht="20.100000000000001" customHeight="1">
      <c r="A63" s="123" t="s">
        <v>720</v>
      </c>
      <c r="B63" s="124"/>
      <c r="C63" s="40"/>
      <c r="D63" s="40"/>
      <c r="E63" s="40"/>
    </row>
    <row r="64" spans="1:5" ht="12.75" customHeight="1">
      <c r="A64" s="124"/>
      <c r="B64" s="124"/>
      <c r="C64" s="40"/>
      <c r="D64" s="40"/>
      <c r="E64" s="40"/>
    </row>
    <row r="65" spans="1:5" ht="12.75" customHeight="1">
      <c r="A65" s="124"/>
      <c r="B65" s="124"/>
      <c r="C65" s="40"/>
      <c r="D65" s="40"/>
      <c r="E65" s="40"/>
    </row>
    <row r="66" spans="1:5" ht="12.75" customHeight="1">
      <c r="A66" s="124"/>
      <c r="B66" s="124"/>
      <c r="C66" s="40"/>
      <c r="D66" s="40"/>
      <c r="E66" s="40"/>
    </row>
    <row r="67" spans="1:5" ht="12.75" customHeight="1">
      <c r="A67" s="124"/>
      <c r="B67" s="124"/>
      <c r="D67" s="40"/>
      <c r="E67" s="40"/>
    </row>
    <row r="68" spans="1:5" ht="12.75" customHeight="1">
      <c r="A68" s="124"/>
      <c r="B68" s="124"/>
      <c r="D68" s="40"/>
      <c r="E68" s="40"/>
    </row>
    <row r="69" spans="1:5" s="40" customFormat="1" ht="12.75" customHeight="1">
      <c r="A69" s="124"/>
      <c r="B69" s="124"/>
    </row>
    <row r="70" spans="1:5" ht="12.75" customHeight="1">
      <c r="A70" s="124"/>
      <c r="B70" s="124"/>
    </row>
    <row r="71" spans="1:5" ht="12.75" customHeight="1">
      <c r="A71" s="124"/>
      <c r="B71" s="124"/>
      <c r="D71" s="40"/>
    </row>
    <row r="72" spans="1:5" ht="12.75" customHeight="1">
      <c r="A72" s="124"/>
      <c r="B72" s="124"/>
    </row>
    <row r="73" spans="1:5" ht="12.75" customHeight="1">
      <c r="A73" s="124"/>
      <c r="B73" s="124"/>
    </row>
    <row r="74" spans="1:5" ht="12.75" customHeight="1">
      <c r="B74" s="124"/>
      <c r="C74" s="40"/>
    </row>
    <row r="76" spans="1:5" ht="12.75" customHeight="1">
      <c r="A76" s="124"/>
    </row>
    <row r="78" spans="1:5" ht="12.75" customHeight="1">
      <c r="B78" s="124"/>
    </row>
    <row r="79" spans="1:5" ht="12.75" customHeight="1">
      <c r="B79" s="124"/>
    </row>
  </sheetData>
  <mergeCells count="3">
    <mergeCell ref="A5:B5"/>
    <mergeCell ref="C5:E5"/>
    <mergeCell ref="A7:B7"/>
  </mergeCells>
  <phoneticPr fontId="2" type="noConversion"/>
  <printOptions horizontalCentered="1"/>
  <pageMargins left="0.47244094488188981" right="0.47244094488188981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showZeros="0" topLeftCell="A25" workbookViewId="0">
      <selection activeCell="G9" sqref="G9"/>
    </sheetView>
  </sheetViews>
  <sheetFormatPr defaultColWidth="6.875" defaultRowHeight="20.100000000000001" customHeight="1"/>
  <cols>
    <col min="1" max="1" width="14.5" style="32" customWidth="1"/>
    <col min="2" max="2" width="33.375" style="32" customWidth="1"/>
    <col min="3" max="5" width="20.625" style="32" customWidth="1"/>
    <col min="6" max="256" width="6.875" style="32"/>
    <col min="257" max="257" width="14.5" style="32" customWidth="1"/>
    <col min="258" max="258" width="33.375" style="32" customWidth="1"/>
    <col min="259" max="261" width="20.625" style="32" customWidth="1"/>
    <col min="262" max="512" width="6.875" style="32"/>
    <col min="513" max="513" width="14.5" style="32" customWidth="1"/>
    <col min="514" max="514" width="33.375" style="32" customWidth="1"/>
    <col min="515" max="517" width="20.625" style="32" customWidth="1"/>
    <col min="518" max="768" width="6.875" style="32"/>
    <col min="769" max="769" width="14.5" style="32" customWidth="1"/>
    <col min="770" max="770" width="33.375" style="32" customWidth="1"/>
    <col min="771" max="773" width="20.625" style="32" customWidth="1"/>
    <col min="774" max="1024" width="6.875" style="32"/>
    <col min="1025" max="1025" width="14.5" style="32" customWidth="1"/>
    <col min="1026" max="1026" width="33.375" style="32" customWidth="1"/>
    <col min="1027" max="1029" width="20.625" style="32" customWidth="1"/>
    <col min="1030" max="1280" width="6.875" style="32"/>
    <col min="1281" max="1281" width="14.5" style="32" customWidth="1"/>
    <col min="1282" max="1282" width="33.375" style="32" customWidth="1"/>
    <col min="1283" max="1285" width="20.625" style="32" customWidth="1"/>
    <col min="1286" max="1536" width="6.875" style="32"/>
    <col min="1537" max="1537" width="14.5" style="32" customWidth="1"/>
    <col min="1538" max="1538" width="33.375" style="32" customWidth="1"/>
    <col min="1539" max="1541" width="20.625" style="32" customWidth="1"/>
    <col min="1542" max="1792" width="6.875" style="32"/>
    <col min="1793" max="1793" width="14.5" style="32" customWidth="1"/>
    <col min="1794" max="1794" width="33.375" style="32" customWidth="1"/>
    <col min="1795" max="1797" width="20.625" style="32" customWidth="1"/>
    <col min="1798" max="2048" width="6.875" style="32"/>
    <col min="2049" max="2049" width="14.5" style="32" customWidth="1"/>
    <col min="2050" max="2050" width="33.375" style="32" customWidth="1"/>
    <col min="2051" max="2053" width="20.625" style="32" customWidth="1"/>
    <col min="2054" max="2304" width="6.875" style="32"/>
    <col min="2305" max="2305" width="14.5" style="32" customWidth="1"/>
    <col min="2306" max="2306" width="33.375" style="32" customWidth="1"/>
    <col min="2307" max="2309" width="20.625" style="32" customWidth="1"/>
    <col min="2310" max="2560" width="6.875" style="32"/>
    <col min="2561" max="2561" width="14.5" style="32" customWidth="1"/>
    <col min="2562" max="2562" width="33.375" style="32" customWidth="1"/>
    <col min="2563" max="2565" width="20.625" style="32" customWidth="1"/>
    <col min="2566" max="2816" width="6.875" style="32"/>
    <col min="2817" max="2817" width="14.5" style="32" customWidth="1"/>
    <col min="2818" max="2818" width="33.375" style="32" customWidth="1"/>
    <col min="2819" max="2821" width="20.625" style="32" customWidth="1"/>
    <col min="2822" max="3072" width="6.875" style="32"/>
    <col min="3073" max="3073" width="14.5" style="32" customWidth="1"/>
    <col min="3074" max="3074" width="33.375" style="32" customWidth="1"/>
    <col min="3075" max="3077" width="20.625" style="32" customWidth="1"/>
    <col min="3078" max="3328" width="6.875" style="32"/>
    <col min="3329" max="3329" width="14.5" style="32" customWidth="1"/>
    <col min="3330" max="3330" width="33.375" style="32" customWidth="1"/>
    <col min="3331" max="3333" width="20.625" style="32" customWidth="1"/>
    <col min="3334" max="3584" width="6.875" style="32"/>
    <col min="3585" max="3585" width="14.5" style="32" customWidth="1"/>
    <col min="3586" max="3586" width="33.375" style="32" customWidth="1"/>
    <col min="3587" max="3589" width="20.625" style="32" customWidth="1"/>
    <col min="3590" max="3840" width="6.875" style="32"/>
    <col min="3841" max="3841" width="14.5" style="32" customWidth="1"/>
    <col min="3842" max="3842" width="33.375" style="32" customWidth="1"/>
    <col min="3843" max="3845" width="20.625" style="32" customWidth="1"/>
    <col min="3846" max="4096" width="6.875" style="32"/>
    <col min="4097" max="4097" width="14.5" style="32" customWidth="1"/>
    <col min="4098" max="4098" width="33.375" style="32" customWidth="1"/>
    <col min="4099" max="4101" width="20.625" style="32" customWidth="1"/>
    <col min="4102" max="4352" width="6.875" style="32"/>
    <col min="4353" max="4353" width="14.5" style="32" customWidth="1"/>
    <col min="4354" max="4354" width="33.375" style="32" customWidth="1"/>
    <col min="4355" max="4357" width="20.625" style="32" customWidth="1"/>
    <col min="4358" max="4608" width="6.875" style="32"/>
    <col min="4609" max="4609" width="14.5" style="32" customWidth="1"/>
    <col min="4610" max="4610" width="33.375" style="32" customWidth="1"/>
    <col min="4611" max="4613" width="20.625" style="32" customWidth="1"/>
    <col min="4614" max="4864" width="6.875" style="32"/>
    <col min="4865" max="4865" width="14.5" style="32" customWidth="1"/>
    <col min="4866" max="4866" width="33.375" style="32" customWidth="1"/>
    <col min="4867" max="4869" width="20.625" style="32" customWidth="1"/>
    <col min="4870" max="5120" width="6.875" style="32"/>
    <col min="5121" max="5121" width="14.5" style="32" customWidth="1"/>
    <col min="5122" max="5122" width="33.375" style="32" customWidth="1"/>
    <col min="5123" max="5125" width="20.625" style="32" customWidth="1"/>
    <col min="5126" max="5376" width="6.875" style="32"/>
    <col min="5377" max="5377" width="14.5" style="32" customWidth="1"/>
    <col min="5378" max="5378" width="33.375" style="32" customWidth="1"/>
    <col min="5379" max="5381" width="20.625" style="32" customWidth="1"/>
    <col min="5382" max="5632" width="6.875" style="32"/>
    <col min="5633" max="5633" width="14.5" style="32" customWidth="1"/>
    <col min="5634" max="5634" width="33.375" style="32" customWidth="1"/>
    <col min="5635" max="5637" width="20.625" style="32" customWidth="1"/>
    <col min="5638" max="5888" width="6.875" style="32"/>
    <col min="5889" max="5889" width="14.5" style="32" customWidth="1"/>
    <col min="5890" max="5890" width="33.375" style="32" customWidth="1"/>
    <col min="5891" max="5893" width="20.625" style="32" customWidth="1"/>
    <col min="5894" max="6144" width="6.875" style="32"/>
    <col min="6145" max="6145" width="14.5" style="32" customWidth="1"/>
    <col min="6146" max="6146" width="33.375" style="32" customWidth="1"/>
    <col min="6147" max="6149" width="20.625" style="32" customWidth="1"/>
    <col min="6150" max="6400" width="6.875" style="32"/>
    <col min="6401" max="6401" width="14.5" style="32" customWidth="1"/>
    <col min="6402" max="6402" width="33.375" style="32" customWidth="1"/>
    <col min="6403" max="6405" width="20.625" style="32" customWidth="1"/>
    <col min="6406" max="6656" width="6.875" style="32"/>
    <col min="6657" max="6657" width="14.5" style="32" customWidth="1"/>
    <col min="6658" max="6658" width="33.375" style="32" customWidth="1"/>
    <col min="6659" max="6661" width="20.625" style="32" customWidth="1"/>
    <col min="6662" max="6912" width="6.875" style="32"/>
    <col min="6913" max="6913" width="14.5" style="32" customWidth="1"/>
    <col min="6914" max="6914" width="33.375" style="32" customWidth="1"/>
    <col min="6915" max="6917" width="20.625" style="32" customWidth="1"/>
    <col min="6918" max="7168" width="6.875" style="32"/>
    <col min="7169" max="7169" width="14.5" style="32" customWidth="1"/>
    <col min="7170" max="7170" width="33.375" style="32" customWidth="1"/>
    <col min="7171" max="7173" width="20.625" style="32" customWidth="1"/>
    <col min="7174" max="7424" width="6.875" style="32"/>
    <col min="7425" max="7425" width="14.5" style="32" customWidth="1"/>
    <col min="7426" max="7426" width="33.375" style="32" customWidth="1"/>
    <col min="7427" max="7429" width="20.625" style="32" customWidth="1"/>
    <col min="7430" max="7680" width="6.875" style="32"/>
    <col min="7681" max="7681" width="14.5" style="32" customWidth="1"/>
    <col min="7682" max="7682" width="33.375" style="32" customWidth="1"/>
    <col min="7683" max="7685" width="20.625" style="32" customWidth="1"/>
    <col min="7686" max="7936" width="6.875" style="32"/>
    <col min="7937" max="7937" width="14.5" style="32" customWidth="1"/>
    <col min="7938" max="7938" width="33.375" style="32" customWidth="1"/>
    <col min="7939" max="7941" width="20.625" style="32" customWidth="1"/>
    <col min="7942" max="8192" width="6.875" style="32"/>
    <col min="8193" max="8193" width="14.5" style="32" customWidth="1"/>
    <col min="8194" max="8194" width="33.375" style="32" customWidth="1"/>
    <col min="8195" max="8197" width="20.625" style="32" customWidth="1"/>
    <col min="8198" max="8448" width="6.875" style="32"/>
    <col min="8449" max="8449" width="14.5" style="32" customWidth="1"/>
    <col min="8450" max="8450" width="33.375" style="32" customWidth="1"/>
    <col min="8451" max="8453" width="20.625" style="32" customWidth="1"/>
    <col min="8454" max="8704" width="6.875" style="32"/>
    <col min="8705" max="8705" width="14.5" style="32" customWidth="1"/>
    <col min="8706" max="8706" width="33.375" style="32" customWidth="1"/>
    <col min="8707" max="8709" width="20.625" style="32" customWidth="1"/>
    <col min="8710" max="8960" width="6.875" style="32"/>
    <col min="8961" max="8961" width="14.5" style="32" customWidth="1"/>
    <col min="8962" max="8962" width="33.375" style="32" customWidth="1"/>
    <col min="8963" max="8965" width="20.625" style="32" customWidth="1"/>
    <col min="8966" max="9216" width="6.875" style="32"/>
    <col min="9217" max="9217" width="14.5" style="32" customWidth="1"/>
    <col min="9218" max="9218" width="33.375" style="32" customWidth="1"/>
    <col min="9219" max="9221" width="20.625" style="32" customWidth="1"/>
    <col min="9222" max="9472" width="6.875" style="32"/>
    <col min="9473" max="9473" width="14.5" style="32" customWidth="1"/>
    <col min="9474" max="9474" width="33.375" style="32" customWidth="1"/>
    <col min="9475" max="9477" width="20.625" style="32" customWidth="1"/>
    <col min="9478" max="9728" width="6.875" style="32"/>
    <col min="9729" max="9729" width="14.5" style="32" customWidth="1"/>
    <col min="9730" max="9730" width="33.375" style="32" customWidth="1"/>
    <col min="9731" max="9733" width="20.625" style="32" customWidth="1"/>
    <col min="9734" max="9984" width="6.875" style="32"/>
    <col min="9985" max="9985" width="14.5" style="32" customWidth="1"/>
    <col min="9986" max="9986" width="33.375" style="32" customWidth="1"/>
    <col min="9987" max="9989" width="20.625" style="32" customWidth="1"/>
    <col min="9990" max="10240" width="6.875" style="32"/>
    <col min="10241" max="10241" width="14.5" style="32" customWidth="1"/>
    <col min="10242" max="10242" width="33.375" style="32" customWidth="1"/>
    <col min="10243" max="10245" width="20.625" style="32" customWidth="1"/>
    <col min="10246" max="10496" width="6.875" style="32"/>
    <col min="10497" max="10497" width="14.5" style="32" customWidth="1"/>
    <col min="10498" max="10498" width="33.375" style="32" customWidth="1"/>
    <col min="10499" max="10501" width="20.625" style="32" customWidth="1"/>
    <col min="10502" max="10752" width="6.875" style="32"/>
    <col min="10753" max="10753" width="14.5" style="32" customWidth="1"/>
    <col min="10754" max="10754" width="33.375" style="32" customWidth="1"/>
    <col min="10755" max="10757" width="20.625" style="32" customWidth="1"/>
    <col min="10758" max="11008" width="6.875" style="32"/>
    <col min="11009" max="11009" width="14.5" style="32" customWidth="1"/>
    <col min="11010" max="11010" width="33.375" style="32" customWidth="1"/>
    <col min="11011" max="11013" width="20.625" style="32" customWidth="1"/>
    <col min="11014" max="11264" width="6.875" style="32"/>
    <col min="11265" max="11265" width="14.5" style="32" customWidth="1"/>
    <col min="11266" max="11266" width="33.375" style="32" customWidth="1"/>
    <col min="11267" max="11269" width="20.625" style="32" customWidth="1"/>
    <col min="11270" max="11520" width="6.875" style="32"/>
    <col min="11521" max="11521" width="14.5" style="32" customWidth="1"/>
    <col min="11522" max="11522" width="33.375" style="32" customWidth="1"/>
    <col min="11523" max="11525" width="20.625" style="32" customWidth="1"/>
    <col min="11526" max="11776" width="6.875" style="32"/>
    <col min="11777" max="11777" width="14.5" style="32" customWidth="1"/>
    <col min="11778" max="11778" width="33.375" style="32" customWidth="1"/>
    <col min="11779" max="11781" width="20.625" style="32" customWidth="1"/>
    <col min="11782" max="12032" width="6.875" style="32"/>
    <col min="12033" max="12033" width="14.5" style="32" customWidth="1"/>
    <col min="12034" max="12034" width="33.375" style="32" customWidth="1"/>
    <col min="12035" max="12037" width="20.625" style="32" customWidth="1"/>
    <col min="12038" max="12288" width="6.875" style="32"/>
    <col min="12289" max="12289" width="14.5" style="32" customWidth="1"/>
    <col min="12290" max="12290" width="33.375" style="32" customWidth="1"/>
    <col min="12291" max="12293" width="20.625" style="32" customWidth="1"/>
    <col min="12294" max="12544" width="6.875" style="32"/>
    <col min="12545" max="12545" width="14.5" style="32" customWidth="1"/>
    <col min="12546" max="12546" width="33.375" style="32" customWidth="1"/>
    <col min="12547" max="12549" width="20.625" style="32" customWidth="1"/>
    <col min="12550" max="12800" width="6.875" style="32"/>
    <col min="12801" max="12801" width="14.5" style="32" customWidth="1"/>
    <col min="12802" max="12802" width="33.375" style="32" customWidth="1"/>
    <col min="12803" max="12805" width="20.625" style="32" customWidth="1"/>
    <col min="12806" max="13056" width="6.875" style="32"/>
    <col min="13057" max="13057" width="14.5" style="32" customWidth="1"/>
    <col min="13058" max="13058" width="33.375" style="32" customWidth="1"/>
    <col min="13059" max="13061" width="20.625" style="32" customWidth="1"/>
    <col min="13062" max="13312" width="6.875" style="32"/>
    <col min="13313" max="13313" width="14.5" style="32" customWidth="1"/>
    <col min="13314" max="13314" width="33.375" style="32" customWidth="1"/>
    <col min="13315" max="13317" width="20.625" style="32" customWidth="1"/>
    <col min="13318" max="13568" width="6.875" style="32"/>
    <col min="13569" max="13569" width="14.5" style="32" customWidth="1"/>
    <col min="13570" max="13570" width="33.375" style="32" customWidth="1"/>
    <col min="13571" max="13573" width="20.625" style="32" customWidth="1"/>
    <col min="13574" max="13824" width="6.875" style="32"/>
    <col min="13825" max="13825" width="14.5" style="32" customWidth="1"/>
    <col min="13826" max="13826" width="33.375" style="32" customWidth="1"/>
    <col min="13827" max="13829" width="20.625" style="32" customWidth="1"/>
    <col min="13830" max="14080" width="6.875" style="32"/>
    <col min="14081" max="14081" width="14.5" style="32" customWidth="1"/>
    <col min="14082" max="14082" width="33.375" style="32" customWidth="1"/>
    <col min="14083" max="14085" width="20.625" style="32" customWidth="1"/>
    <col min="14086" max="14336" width="6.875" style="32"/>
    <col min="14337" max="14337" width="14.5" style="32" customWidth="1"/>
    <col min="14338" max="14338" width="33.375" style="32" customWidth="1"/>
    <col min="14339" max="14341" width="20.625" style="32" customWidth="1"/>
    <col min="14342" max="14592" width="6.875" style="32"/>
    <col min="14593" max="14593" width="14.5" style="32" customWidth="1"/>
    <col min="14594" max="14594" width="33.375" style="32" customWidth="1"/>
    <col min="14595" max="14597" width="20.625" style="32" customWidth="1"/>
    <col min="14598" max="14848" width="6.875" style="32"/>
    <col min="14849" max="14849" width="14.5" style="32" customWidth="1"/>
    <col min="14850" max="14850" width="33.375" style="32" customWidth="1"/>
    <col min="14851" max="14853" width="20.625" style="32" customWidth="1"/>
    <col min="14854" max="15104" width="6.875" style="32"/>
    <col min="15105" max="15105" width="14.5" style="32" customWidth="1"/>
    <col min="15106" max="15106" width="33.375" style="32" customWidth="1"/>
    <col min="15107" max="15109" width="20.625" style="32" customWidth="1"/>
    <col min="15110" max="15360" width="6.875" style="32"/>
    <col min="15361" max="15361" width="14.5" style="32" customWidth="1"/>
    <col min="15362" max="15362" width="33.375" style="32" customWidth="1"/>
    <col min="15363" max="15365" width="20.625" style="32" customWidth="1"/>
    <col min="15366" max="15616" width="6.875" style="32"/>
    <col min="15617" max="15617" width="14.5" style="32" customWidth="1"/>
    <col min="15618" max="15618" width="33.375" style="32" customWidth="1"/>
    <col min="15619" max="15621" width="20.625" style="32" customWidth="1"/>
    <col min="15622" max="15872" width="6.875" style="32"/>
    <col min="15873" max="15873" width="14.5" style="32" customWidth="1"/>
    <col min="15874" max="15874" width="33.375" style="32" customWidth="1"/>
    <col min="15875" max="15877" width="20.625" style="32" customWidth="1"/>
    <col min="15878" max="16128" width="6.875" style="32"/>
    <col min="16129" max="16129" width="14.5" style="32" customWidth="1"/>
    <col min="16130" max="16130" width="33.375" style="32" customWidth="1"/>
    <col min="16131" max="16133" width="20.625" style="32" customWidth="1"/>
    <col min="16134" max="16384" width="6.875" style="32"/>
  </cols>
  <sheetData>
    <row r="1" spans="1:11" ht="20.100000000000001" customHeight="1">
      <c r="A1" s="31" t="s">
        <v>453</v>
      </c>
      <c r="E1" s="41"/>
    </row>
    <row r="2" spans="1:11" ht="44.25" customHeight="1">
      <c r="A2" s="33" t="s">
        <v>476</v>
      </c>
      <c r="B2" s="42"/>
      <c r="C2" s="42"/>
      <c r="D2" s="42"/>
      <c r="E2" s="42"/>
    </row>
    <row r="3" spans="1:11" ht="20.100000000000001" customHeight="1">
      <c r="A3" s="42"/>
      <c r="B3" s="42"/>
      <c r="C3" s="42"/>
      <c r="D3" s="42"/>
      <c r="E3" s="42"/>
    </row>
    <row r="4" spans="1:11" s="44" customFormat="1" ht="20.100000000000001" customHeight="1">
      <c r="A4" s="36"/>
      <c r="B4" s="37"/>
      <c r="C4" s="37"/>
      <c r="D4" s="37"/>
      <c r="E4" s="43" t="s">
        <v>311</v>
      </c>
    </row>
    <row r="5" spans="1:11" s="44" customFormat="1" ht="20.100000000000001" customHeight="1">
      <c r="A5" s="202" t="s">
        <v>335</v>
      </c>
      <c r="B5" s="202"/>
      <c r="C5" s="202" t="s">
        <v>573</v>
      </c>
      <c r="D5" s="202"/>
      <c r="E5" s="202"/>
    </row>
    <row r="6" spans="1:11" s="44" customFormat="1" ht="20.100000000000001" customHeight="1">
      <c r="A6" s="45" t="s">
        <v>330</v>
      </c>
      <c r="B6" s="45" t="s">
        <v>331</v>
      </c>
      <c r="C6" s="45" t="s">
        <v>316</v>
      </c>
      <c r="D6" s="45" t="s">
        <v>336</v>
      </c>
      <c r="E6" s="45" t="s">
        <v>337</v>
      </c>
    </row>
    <row r="7" spans="1:11" s="44" customFormat="1" ht="20.100000000000001" customHeight="1">
      <c r="A7" s="203" t="s">
        <v>449</v>
      </c>
      <c r="B7" s="204"/>
      <c r="C7" s="191">
        <f>SUM(C8,C19,C38)</f>
        <v>1471.1200000000001</v>
      </c>
      <c r="D7" s="191">
        <f>SUM(D8,D19,D38)</f>
        <v>1281.8700000000001</v>
      </c>
      <c r="E7" s="191">
        <f>SUM(E8,E19,E38)</f>
        <v>189.25</v>
      </c>
      <c r="J7" s="47"/>
    </row>
    <row r="8" spans="1:11" s="44" customFormat="1" ht="20.100000000000001" customHeight="1">
      <c r="A8" s="48" t="s">
        <v>338</v>
      </c>
      <c r="B8" s="49" t="s">
        <v>339</v>
      </c>
      <c r="C8" s="128">
        <f>SUM(D8:E8)</f>
        <v>1249.9000000000001</v>
      </c>
      <c r="D8" s="129">
        <f>SUM(D9:D18)</f>
        <v>1249.9000000000001</v>
      </c>
      <c r="E8" s="129">
        <f>SUM(E9:E18)</f>
        <v>0</v>
      </c>
      <c r="G8" s="47"/>
    </row>
    <row r="9" spans="1:11" s="44" customFormat="1" ht="20.100000000000001" customHeight="1">
      <c r="A9" s="48" t="s">
        <v>340</v>
      </c>
      <c r="B9" s="49" t="s">
        <v>341</v>
      </c>
      <c r="C9" s="128">
        <f>SUM(D9:E9)</f>
        <v>299.04000000000002</v>
      </c>
      <c r="D9" s="46">
        <v>299.04000000000002</v>
      </c>
      <c r="E9" s="46"/>
      <c r="F9" s="47"/>
      <c r="G9" s="47"/>
      <c r="K9" s="47"/>
    </row>
    <row r="10" spans="1:11" s="44" customFormat="1" ht="20.100000000000001" customHeight="1">
      <c r="A10" s="48" t="s">
        <v>342</v>
      </c>
      <c r="B10" s="49" t="s">
        <v>343</v>
      </c>
      <c r="C10" s="128">
        <f t="shared" ref="C10:C40" si="0">SUM(D10:E10)</f>
        <v>162.88</v>
      </c>
      <c r="D10" s="46">
        <v>162.88</v>
      </c>
      <c r="E10" s="46"/>
      <c r="F10" s="47"/>
      <c r="H10" s="47"/>
    </row>
    <row r="11" spans="1:11" s="44" customFormat="1" ht="20.100000000000001" customHeight="1">
      <c r="A11" s="48" t="s">
        <v>344</v>
      </c>
      <c r="B11" s="49" t="s">
        <v>345</v>
      </c>
      <c r="C11" s="128">
        <f t="shared" si="0"/>
        <v>208.04</v>
      </c>
      <c r="D11" s="46">
        <v>208.04</v>
      </c>
      <c r="E11" s="46"/>
      <c r="F11" s="47"/>
      <c r="H11" s="47"/>
    </row>
    <row r="12" spans="1:11" s="44" customFormat="1" ht="20.100000000000001" customHeight="1">
      <c r="A12" s="48" t="s">
        <v>346</v>
      </c>
      <c r="B12" s="49" t="s">
        <v>347</v>
      </c>
      <c r="C12" s="128">
        <f t="shared" si="0"/>
        <v>218.97</v>
      </c>
      <c r="D12" s="46">
        <v>218.97</v>
      </c>
      <c r="E12" s="46"/>
      <c r="F12" s="47"/>
      <c r="G12" s="47"/>
      <c r="H12" s="47"/>
    </row>
    <row r="13" spans="1:11" s="44" customFormat="1" ht="20.100000000000001" customHeight="1">
      <c r="A13" s="48" t="s">
        <v>348</v>
      </c>
      <c r="B13" s="49" t="s">
        <v>349</v>
      </c>
      <c r="C13" s="128">
        <f t="shared" si="0"/>
        <v>91.61</v>
      </c>
      <c r="D13" s="46">
        <v>91.61</v>
      </c>
      <c r="E13" s="46"/>
      <c r="F13" s="47"/>
      <c r="J13" s="47"/>
    </row>
    <row r="14" spans="1:11" s="44" customFormat="1" ht="20.100000000000001" customHeight="1">
      <c r="A14" s="48" t="s">
        <v>350</v>
      </c>
      <c r="B14" s="49" t="s">
        <v>351</v>
      </c>
      <c r="C14" s="128">
        <f t="shared" si="0"/>
        <v>45.8</v>
      </c>
      <c r="D14" s="46">
        <v>45.8</v>
      </c>
      <c r="E14" s="46"/>
      <c r="F14" s="47"/>
      <c r="G14" s="47"/>
      <c r="K14" s="47"/>
    </row>
    <row r="15" spans="1:11" s="44" customFormat="1" ht="20.100000000000001" customHeight="1">
      <c r="A15" s="48" t="s">
        <v>352</v>
      </c>
      <c r="B15" s="49" t="s">
        <v>353</v>
      </c>
      <c r="C15" s="128">
        <f t="shared" si="0"/>
        <v>67.83</v>
      </c>
      <c r="D15" s="46">
        <v>67.83</v>
      </c>
      <c r="E15" s="46"/>
      <c r="F15" s="47"/>
      <c r="G15" s="47"/>
      <c r="H15" s="47"/>
      <c r="K15" s="47"/>
    </row>
    <row r="16" spans="1:11" s="44" customFormat="1" ht="20.100000000000001" customHeight="1">
      <c r="A16" s="48" t="s">
        <v>354</v>
      </c>
      <c r="B16" s="49" t="s">
        <v>355</v>
      </c>
      <c r="C16" s="128">
        <f t="shared" si="0"/>
        <v>4.58</v>
      </c>
      <c r="D16" s="46">
        <v>4.58</v>
      </c>
      <c r="E16" s="46"/>
      <c r="F16" s="47"/>
      <c r="G16" s="47"/>
      <c r="K16" s="47"/>
    </row>
    <row r="17" spans="1:19" s="44" customFormat="1" ht="20.100000000000001" customHeight="1">
      <c r="A17" s="48" t="s">
        <v>356</v>
      </c>
      <c r="B17" s="49" t="s">
        <v>357</v>
      </c>
      <c r="C17" s="128">
        <f t="shared" si="0"/>
        <v>68.900000000000006</v>
      </c>
      <c r="D17" s="46">
        <v>68.900000000000006</v>
      </c>
      <c r="E17" s="46"/>
      <c r="F17" s="47"/>
      <c r="G17" s="47"/>
      <c r="K17" s="47"/>
    </row>
    <row r="18" spans="1:19" s="44" customFormat="1" ht="20.100000000000001" customHeight="1">
      <c r="A18" s="48" t="s">
        <v>358</v>
      </c>
      <c r="B18" s="49" t="s">
        <v>359</v>
      </c>
      <c r="C18" s="128">
        <f t="shared" si="0"/>
        <v>82.25</v>
      </c>
      <c r="D18" s="46">
        <v>82.25</v>
      </c>
      <c r="E18" s="46"/>
      <c r="F18" s="47"/>
      <c r="G18" s="47"/>
      <c r="K18" s="47"/>
    </row>
    <row r="19" spans="1:19" s="44" customFormat="1" ht="20.100000000000001" customHeight="1">
      <c r="A19" s="48" t="s">
        <v>360</v>
      </c>
      <c r="B19" s="49" t="s">
        <v>361</v>
      </c>
      <c r="C19" s="128">
        <f t="shared" si="0"/>
        <v>189.25</v>
      </c>
      <c r="D19" s="129">
        <f>SUM(D20:D37)</f>
        <v>0</v>
      </c>
      <c r="E19" s="129">
        <f>SUM(E20:E37)</f>
        <v>189.25</v>
      </c>
      <c r="F19" s="47"/>
      <c r="G19" s="47"/>
    </row>
    <row r="20" spans="1:19" s="44" customFormat="1" ht="20.100000000000001" customHeight="1">
      <c r="A20" s="48" t="s">
        <v>362</v>
      </c>
      <c r="B20" s="51" t="s">
        <v>363</v>
      </c>
      <c r="C20" s="128">
        <f t="shared" si="0"/>
        <v>28.3</v>
      </c>
      <c r="D20" s="46"/>
      <c r="E20" s="46">
        <v>28.3</v>
      </c>
      <c r="F20" s="47"/>
      <c r="G20" s="47"/>
      <c r="H20" s="47"/>
      <c r="N20" s="47"/>
    </row>
    <row r="21" spans="1:19" s="44" customFormat="1" ht="20.100000000000001" customHeight="1">
      <c r="A21" s="48" t="s">
        <v>364</v>
      </c>
      <c r="B21" s="52" t="s">
        <v>365</v>
      </c>
      <c r="C21" s="128">
        <f t="shared" si="0"/>
        <v>7.7</v>
      </c>
      <c r="D21" s="46"/>
      <c r="E21" s="46">
        <v>7.7</v>
      </c>
      <c r="F21" s="47"/>
      <c r="G21" s="47"/>
    </row>
    <row r="22" spans="1:19" s="44" customFormat="1" ht="20.100000000000001" customHeight="1">
      <c r="A22" s="48" t="s">
        <v>366</v>
      </c>
      <c r="B22" s="52" t="s">
        <v>367</v>
      </c>
      <c r="C22" s="128">
        <f t="shared" si="0"/>
        <v>5</v>
      </c>
      <c r="D22" s="46"/>
      <c r="E22" s="46">
        <v>5</v>
      </c>
      <c r="F22" s="47"/>
      <c r="H22" s="47"/>
      <c r="J22" s="47"/>
    </row>
    <row r="23" spans="1:19" s="44" customFormat="1" ht="20.100000000000001" customHeight="1">
      <c r="A23" s="48" t="s">
        <v>368</v>
      </c>
      <c r="B23" s="52" t="s">
        <v>369</v>
      </c>
      <c r="C23" s="128">
        <f t="shared" si="0"/>
        <v>1</v>
      </c>
      <c r="D23" s="46"/>
      <c r="E23" s="46">
        <v>1</v>
      </c>
      <c r="F23" s="47"/>
      <c r="G23" s="47"/>
      <c r="H23" s="47"/>
    </row>
    <row r="24" spans="1:19" s="44" customFormat="1" ht="20.100000000000001" customHeight="1">
      <c r="A24" s="48" t="s">
        <v>370</v>
      </c>
      <c r="B24" s="52" t="s">
        <v>371</v>
      </c>
      <c r="C24" s="128">
        <f t="shared" si="0"/>
        <v>1.5</v>
      </c>
      <c r="D24" s="46"/>
      <c r="E24" s="46">
        <v>1.5</v>
      </c>
      <c r="F24" s="47"/>
    </row>
    <row r="25" spans="1:19" s="44" customFormat="1" ht="20.100000000000001" customHeight="1">
      <c r="A25" s="48" t="s">
        <v>372</v>
      </c>
      <c r="B25" s="52" t="s">
        <v>373</v>
      </c>
      <c r="C25" s="128">
        <f t="shared" si="0"/>
        <v>5</v>
      </c>
      <c r="D25" s="46"/>
      <c r="E25" s="46">
        <v>5</v>
      </c>
      <c r="F25" s="47"/>
      <c r="G25" s="47"/>
      <c r="I25" s="47"/>
      <c r="L25" s="47"/>
    </row>
    <row r="26" spans="1:19" s="44" customFormat="1" ht="20.100000000000001" customHeight="1">
      <c r="A26" s="48" t="s">
        <v>374</v>
      </c>
      <c r="B26" s="52" t="s">
        <v>375</v>
      </c>
      <c r="C26" s="128">
        <f t="shared" si="0"/>
        <v>10</v>
      </c>
      <c r="D26" s="46"/>
      <c r="E26" s="46">
        <v>10</v>
      </c>
      <c r="F26" s="47"/>
      <c r="G26" s="47"/>
      <c r="H26" s="47"/>
    </row>
    <row r="27" spans="1:19" s="44" customFormat="1" ht="20.100000000000001" customHeight="1">
      <c r="A27" s="48" t="s">
        <v>376</v>
      </c>
      <c r="B27" s="51" t="s">
        <v>377</v>
      </c>
      <c r="C27" s="128">
        <f t="shared" si="0"/>
        <v>12.6</v>
      </c>
      <c r="D27" s="46"/>
      <c r="E27" s="46">
        <v>12.6</v>
      </c>
      <c r="F27" s="47"/>
      <c r="G27" s="47"/>
    </row>
    <row r="28" spans="1:19" s="44" customFormat="1" ht="20.100000000000001" customHeight="1">
      <c r="A28" s="48" t="s">
        <v>378</v>
      </c>
      <c r="B28" s="52" t="s">
        <v>379</v>
      </c>
      <c r="C28" s="128">
        <f t="shared" si="0"/>
        <v>0.8</v>
      </c>
      <c r="D28" s="46"/>
      <c r="E28" s="46">
        <v>0.8</v>
      </c>
      <c r="F28" s="47"/>
      <c r="G28" s="47"/>
      <c r="H28" s="47"/>
      <c r="K28" s="47"/>
    </row>
    <row r="29" spans="1:19" s="44" customFormat="1" ht="20.100000000000001" customHeight="1">
      <c r="A29" s="48" t="s">
        <v>380</v>
      </c>
      <c r="B29" s="52" t="s">
        <v>381</v>
      </c>
      <c r="C29" s="128">
        <f t="shared" si="0"/>
        <v>4.7</v>
      </c>
      <c r="D29" s="46"/>
      <c r="E29" s="46">
        <v>4.7</v>
      </c>
      <c r="F29" s="47"/>
      <c r="G29" s="47"/>
      <c r="H29" s="47"/>
      <c r="I29" s="47"/>
      <c r="J29" s="47"/>
    </row>
    <row r="30" spans="1:19" s="44" customFormat="1" ht="20.100000000000001" customHeight="1">
      <c r="A30" s="48" t="s">
        <v>382</v>
      </c>
      <c r="B30" s="52" t="s">
        <v>383</v>
      </c>
      <c r="C30" s="128">
        <f t="shared" si="0"/>
        <v>1.47</v>
      </c>
      <c r="D30" s="46"/>
      <c r="E30" s="46">
        <v>1.47</v>
      </c>
      <c r="F30" s="47"/>
      <c r="G30" s="47"/>
      <c r="H30" s="47"/>
    </row>
    <row r="31" spans="1:19" s="44" customFormat="1" ht="20.100000000000001" customHeight="1">
      <c r="A31" s="48" t="s">
        <v>384</v>
      </c>
      <c r="B31" s="52" t="s">
        <v>385</v>
      </c>
      <c r="C31" s="128">
        <f t="shared" si="0"/>
        <v>4.5</v>
      </c>
      <c r="D31" s="46"/>
      <c r="E31" s="46">
        <v>4.5</v>
      </c>
      <c r="F31" s="47"/>
      <c r="I31" s="47"/>
    </row>
    <row r="32" spans="1:19" s="44" customFormat="1" ht="20.100000000000001" customHeight="1">
      <c r="A32" s="48" t="s">
        <v>386</v>
      </c>
      <c r="B32" s="52" t="s">
        <v>387</v>
      </c>
      <c r="C32" s="128">
        <f t="shared" si="0"/>
        <v>18.2</v>
      </c>
      <c r="D32" s="46"/>
      <c r="E32" s="46">
        <v>18.2</v>
      </c>
      <c r="F32" s="47"/>
      <c r="G32" s="47"/>
      <c r="J32" s="47"/>
      <c r="S32" s="47"/>
    </row>
    <row r="33" spans="1:16" s="44" customFormat="1" ht="20.100000000000001" customHeight="1">
      <c r="A33" s="48" t="s">
        <v>388</v>
      </c>
      <c r="B33" s="51" t="s">
        <v>389</v>
      </c>
      <c r="C33" s="128">
        <f t="shared" si="0"/>
        <v>6.88</v>
      </c>
      <c r="D33" s="46"/>
      <c r="E33" s="46">
        <v>6.88</v>
      </c>
      <c r="F33" s="47"/>
      <c r="G33" s="47"/>
      <c r="H33" s="47"/>
      <c r="I33" s="47"/>
    </row>
    <row r="34" spans="1:16" s="44" customFormat="1" ht="20.100000000000001" customHeight="1">
      <c r="A34" s="48" t="s">
        <v>390</v>
      </c>
      <c r="B34" s="52" t="s">
        <v>391</v>
      </c>
      <c r="C34" s="128">
        <f t="shared" si="0"/>
        <v>8.3699999999999992</v>
      </c>
      <c r="D34" s="46"/>
      <c r="E34" s="46">
        <v>8.3699999999999992</v>
      </c>
      <c r="F34" s="47"/>
      <c r="G34" s="47"/>
    </row>
    <row r="35" spans="1:16" s="44" customFormat="1" ht="20.100000000000001" customHeight="1">
      <c r="A35" s="48" t="s">
        <v>392</v>
      </c>
      <c r="B35" s="52" t="s">
        <v>393</v>
      </c>
      <c r="C35" s="128">
        <f t="shared" si="0"/>
        <v>2.5</v>
      </c>
      <c r="D35" s="46"/>
      <c r="E35" s="46">
        <v>2.5</v>
      </c>
      <c r="F35" s="47"/>
      <c r="G35" s="47"/>
      <c r="I35" s="47"/>
      <c r="P35" s="47"/>
    </row>
    <row r="36" spans="1:16" s="44" customFormat="1" ht="20.100000000000001" customHeight="1">
      <c r="A36" s="48" t="s">
        <v>394</v>
      </c>
      <c r="B36" s="52" t="s">
        <v>395</v>
      </c>
      <c r="C36" s="128">
        <f t="shared" si="0"/>
        <v>44.63</v>
      </c>
      <c r="D36" s="46"/>
      <c r="E36" s="46">
        <v>44.63</v>
      </c>
      <c r="F36" s="47"/>
      <c r="G36" s="47"/>
      <c r="H36" s="47"/>
      <c r="P36" s="47"/>
    </row>
    <row r="37" spans="1:16" s="44" customFormat="1" ht="20.100000000000001" customHeight="1">
      <c r="A37" s="48" t="s">
        <v>396</v>
      </c>
      <c r="B37" s="52" t="s">
        <v>397</v>
      </c>
      <c r="C37" s="128">
        <f t="shared" si="0"/>
        <v>26.1</v>
      </c>
      <c r="D37" s="46"/>
      <c r="E37" s="46">
        <v>26.1</v>
      </c>
      <c r="F37" s="47"/>
      <c r="G37" s="47"/>
      <c r="H37" s="47"/>
      <c r="I37" s="47"/>
    </row>
    <row r="38" spans="1:16" s="44" customFormat="1" ht="20.100000000000001" customHeight="1">
      <c r="A38" s="48" t="s">
        <v>398</v>
      </c>
      <c r="B38" s="49" t="s">
        <v>399</v>
      </c>
      <c r="C38" s="128">
        <f t="shared" si="0"/>
        <v>31.970000000000002</v>
      </c>
      <c r="D38" s="129">
        <f>SUM(D39:D40)</f>
        <v>31.970000000000002</v>
      </c>
      <c r="E38" s="129">
        <f>SUM(E39:E40)</f>
        <v>0</v>
      </c>
      <c r="F38" s="47"/>
      <c r="H38" s="47"/>
    </row>
    <row r="39" spans="1:16" s="44" customFormat="1" ht="20.100000000000001" customHeight="1">
      <c r="A39" s="48" t="s">
        <v>400</v>
      </c>
      <c r="B39" s="52" t="s">
        <v>401</v>
      </c>
      <c r="C39" s="128">
        <f t="shared" si="0"/>
        <v>0.05</v>
      </c>
      <c r="D39" s="46">
        <v>0.05</v>
      </c>
      <c r="E39" s="46"/>
      <c r="F39" s="47"/>
      <c r="G39" s="47"/>
    </row>
    <row r="40" spans="1:16" s="44" customFormat="1" ht="20.100000000000001" customHeight="1">
      <c r="A40" s="48" t="s">
        <v>402</v>
      </c>
      <c r="B40" s="52" t="s">
        <v>403</v>
      </c>
      <c r="C40" s="128">
        <f t="shared" si="0"/>
        <v>31.92</v>
      </c>
      <c r="D40" s="46">
        <v>31.92</v>
      </c>
      <c r="E40" s="46"/>
      <c r="F40" s="47"/>
    </row>
    <row r="41" spans="1:16" ht="20.100000000000001" customHeight="1">
      <c r="C41" s="40"/>
      <c r="D41" s="40"/>
      <c r="E41" s="40"/>
    </row>
    <row r="42" spans="1:16" ht="20.100000000000001" customHeight="1">
      <c r="D42" s="40"/>
      <c r="E42" s="40"/>
      <c r="F42" s="40"/>
      <c r="N42" s="40"/>
    </row>
  </sheetData>
  <mergeCells count="3">
    <mergeCell ref="A5:B5"/>
    <mergeCell ref="C5:E5"/>
    <mergeCell ref="A7:B7"/>
  </mergeCells>
  <phoneticPr fontId="2" type="noConversion"/>
  <printOptions horizontalCentered="1"/>
  <pageMargins left="0" right="0" top="0" bottom="0.78740157480314954" header="0.49999999249075339" footer="0.4999999924907533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L14" sqref="L14"/>
    </sheetView>
  </sheetViews>
  <sheetFormatPr defaultColWidth="6.875" defaultRowHeight="12.75" customHeight="1"/>
  <cols>
    <col min="1" max="5" width="11.625" style="32" hidden="1" customWidth="1"/>
    <col min="6" max="6" width="16.5" style="32" hidden="1" customWidth="1"/>
    <col min="7" max="12" width="19.625" style="32" customWidth="1"/>
    <col min="13" max="256" width="6.875" style="32"/>
    <col min="257" max="268" width="11.625" style="32" customWidth="1"/>
    <col min="269" max="512" width="6.875" style="32"/>
    <col min="513" max="524" width="11.625" style="32" customWidth="1"/>
    <col min="525" max="768" width="6.875" style="32"/>
    <col min="769" max="780" width="11.625" style="32" customWidth="1"/>
    <col min="781" max="1024" width="6.875" style="32"/>
    <col min="1025" max="1036" width="11.625" style="32" customWidth="1"/>
    <col min="1037" max="1280" width="6.875" style="32"/>
    <col min="1281" max="1292" width="11.625" style="32" customWidth="1"/>
    <col min="1293" max="1536" width="6.875" style="32"/>
    <col min="1537" max="1548" width="11.625" style="32" customWidth="1"/>
    <col min="1549" max="1792" width="6.875" style="32"/>
    <col min="1793" max="1804" width="11.625" style="32" customWidth="1"/>
    <col min="1805" max="2048" width="6.875" style="32"/>
    <col min="2049" max="2060" width="11.625" style="32" customWidth="1"/>
    <col min="2061" max="2304" width="6.875" style="32"/>
    <col min="2305" max="2316" width="11.625" style="32" customWidth="1"/>
    <col min="2317" max="2560" width="6.875" style="32"/>
    <col min="2561" max="2572" width="11.625" style="32" customWidth="1"/>
    <col min="2573" max="2816" width="6.875" style="32"/>
    <col min="2817" max="2828" width="11.625" style="32" customWidth="1"/>
    <col min="2829" max="3072" width="6.875" style="32"/>
    <col min="3073" max="3084" width="11.625" style="32" customWidth="1"/>
    <col min="3085" max="3328" width="6.875" style="32"/>
    <col min="3329" max="3340" width="11.625" style="32" customWidth="1"/>
    <col min="3341" max="3584" width="6.875" style="32"/>
    <col min="3585" max="3596" width="11.625" style="32" customWidth="1"/>
    <col min="3597" max="3840" width="6.875" style="32"/>
    <col min="3841" max="3852" width="11.625" style="32" customWidth="1"/>
    <col min="3853" max="4096" width="6.875" style="32"/>
    <col min="4097" max="4108" width="11.625" style="32" customWidth="1"/>
    <col min="4109" max="4352" width="6.875" style="32"/>
    <col min="4353" max="4364" width="11.625" style="32" customWidth="1"/>
    <col min="4365" max="4608" width="6.875" style="32"/>
    <col min="4609" max="4620" width="11.625" style="32" customWidth="1"/>
    <col min="4621" max="4864" width="6.875" style="32"/>
    <col min="4865" max="4876" width="11.625" style="32" customWidth="1"/>
    <col min="4877" max="5120" width="6.875" style="32"/>
    <col min="5121" max="5132" width="11.625" style="32" customWidth="1"/>
    <col min="5133" max="5376" width="6.875" style="32"/>
    <col min="5377" max="5388" width="11.625" style="32" customWidth="1"/>
    <col min="5389" max="5632" width="6.875" style="32"/>
    <col min="5633" max="5644" width="11.625" style="32" customWidth="1"/>
    <col min="5645" max="5888" width="6.875" style="32"/>
    <col min="5889" max="5900" width="11.625" style="32" customWidth="1"/>
    <col min="5901" max="6144" width="6.875" style="32"/>
    <col min="6145" max="6156" width="11.625" style="32" customWidth="1"/>
    <col min="6157" max="6400" width="6.875" style="32"/>
    <col min="6401" max="6412" width="11.625" style="32" customWidth="1"/>
    <col min="6413" max="6656" width="6.875" style="32"/>
    <col min="6657" max="6668" width="11.625" style="32" customWidth="1"/>
    <col min="6669" max="6912" width="6.875" style="32"/>
    <col min="6913" max="6924" width="11.625" style="32" customWidth="1"/>
    <col min="6925" max="7168" width="6.875" style="32"/>
    <col min="7169" max="7180" width="11.625" style="32" customWidth="1"/>
    <col min="7181" max="7424" width="6.875" style="32"/>
    <col min="7425" max="7436" width="11.625" style="32" customWidth="1"/>
    <col min="7437" max="7680" width="6.875" style="32"/>
    <col min="7681" max="7692" width="11.625" style="32" customWidth="1"/>
    <col min="7693" max="7936" width="6.875" style="32"/>
    <col min="7937" max="7948" width="11.625" style="32" customWidth="1"/>
    <col min="7949" max="8192" width="6.875" style="32"/>
    <col min="8193" max="8204" width="11.625" style="32" customWidth="1"/>
    <col min="8205" max="8448" width="6.875" style="32"/>
    <col min="8449" max="8460" width="11.625" style="32" customWidth="1"/>
    <col min="8461" max="8704" width="6.875" style="32"/>
    <col min="8705" max="8716" width="11.625" style="32" customWidth="1"/>
    <col min="8717" max="8960" width="6.875" style="32"/>
    <col min="8961" max="8972" width="11.625" style="32" customWidth="1"/>
    <col min="8973" max="9216" width="6.875" style="32"/>
    <col min="9217" max="9228" width="11.625" style="32" customWidth="1"/>
    <col min="9229" max="9472" width="6.875" style="32"/>
    <col min="9473" max="9484" width="11.625" style="32" customWidth="1"/>
    <col min="9485" max="9728" width="6.875" style="32"/>
    <col min="9729" max="9740" width="11.625" style="32" customWidth="1"/>
    <col min="9741" max="9984" width="6.875" style="32"/>
    <col min="9985" max="9996" width="11.625" style="32" customWidth="1"/>
    <col min="9997" max="10240" width="6.875" style="32"/>
    <col min="10241" max="10252" width="11.625" style="32" customWidth="1"/>
    <col min="10253" max="10496" width="6.875" style="32"/>
    <col min="10497" max="10508" width="11.625" style="32" customWidth="1"/>
    <col min="10509" max="10752" width="6.875" style="32"/>
    <col min="10753" max="10764" width="11.625" style="32" customWidth="1"/>
    <col min="10765" max="11008" width="6.875" style="32"/>
    <col min="11009" max="11020" width="11.625" style="32" customWidth="1"/>
    <col min="11021" max="11264" width="6.875" style="32"/>
    <col min="11265" max="11276" width="11.625" style="32" customWidth="1"/>
    <col min="11277" max="11520" width="6.875" style="32"/>
    <col min="11521" max="11532" width="11.625" style="32" customWidth="1"/>
    <col min="11533" max="11776" width="6.875" style="32"/>
    <col min="11777" max="11788" width="11.625" style="32" customWidth="1"/>
    <col min="11789" max="12032" width="6.875" style="32"/>
    <col min="12033" max="12044" width="11.625" style="32" customWidth="1"/>
    <col min="12045" max="12288" width="6.875" style="32"/>
    <col min="12289" max="12300" width="11.625" style="32" customWidth="1"/>
    <col min="12301" max="12544" width="6.875" style="32"/>
    <col min="12545" max="12556" width="11.625" style="32" customWidth="1"/>
    <col min="12557" max="12800" width="6.875" style="32"/>
    <col min="12801" max="12812" width="11.625" style="32" customWidth="1"/>
    <col min="12813" max="13056" width="6.875" style="32"/>
    <col min="13057" max="13068" width="11.625" style="32" customWidth="1"/>
    <col min="13069" max="13312" width="6.875" style="32"/>
    <col min="13313" max="13324" width="11.625" style="32" customWidth="1"/>
    <col min="13325" max="13568" width="6.875" style="32"/>
    <col min="13569" max="13580" width="11.625" style="32" customWidth="1"/>
    <col min="13581" max="13824" width="6.875" style="32"/>
    <col min="13825" max="13836" width="11.625" style="32" customWidth="1"/>
    <col min="13837" max="14080" width="6.875" style="32"/>
    <col min="14081" max="14092" width="11.625" style="32" customWidth="1"/>
    <col min="14093" max="14336" width="6.875" style="32"/>
    <col min="14337" max="14348" width="11.625" style="32" customWidth="1"/>
    <col min="14349" max="14592" width="6.875" style="32"/>
    <col min="14593" max="14604" width="11.625" style="32" customWidth="1"/>
    <col min="14605" max="14848" width="6.875" style="32"/>
    <col min="14849" max="14860" width="11.625" style="32" customWidth="1"/>
    <col min="14861" max="15104" width="6.875" style="32"/>
    <col min="15105" max="15116" width="11.625" style="32" customWidth="1"/>
    <col min="15117" max="15360" width="6.875" style="32"/>
    <col min="15361" max="15372" width="11.625" style="32" customWidth="1"/>
    <col min="15373" max="15616" width="6.875" style="32"/>
    <col min="15617" max="15628" width="11.625" style="32" customWidth="1"/>
    <col min="15629" max="15872" width="6.875" style="32"/>
    <col min="15873" max="15884" width="11.625" style="32" customWidth="1"/>
    <col min="15885" max="16128" width="6.875" style="32"/>
    <col min="16129" max="16140" width="11.625" style="32" customWidth="1"/>
    <col min="16141" max="16384" width="6.875" style="32"/>
  </cols>
  <sheetData>
    <row r="1" spans="1:12" ht="20.100000000000001" customHeight="1">
      <c r="A1" s="31" t="s">
        <v>452</v>
      </c>
      <c r="G1" s="31" t="s">
        <v>454</v>
      </c>
      <c r="L1" s="53"/>
    </row>
    <row r="2" spans="1:12" ht="42" customHeight="1">
      <c r="A2" s="54" t="s">
        <v>434</v>
      </c>
      <c r="B2" s="34"/>
      <c r="C2" s="34"/>
      <c r="D2" s="34"/>
      <c r="E2" s="34"/>
      <c r="F2" s="34"/>
      <c r="G2" s="54" t="s">
        <v>477</v>
      </c>
      <c r="H2" s="34"/>
      <c r="I2" s="34"/>
      <c r="J2" s="34"/>
      <c r="K2" s="34"/>
      <c r="L2" s="34"/>
    </row>
    <row r="3" spans="1:12" ht="20.100000000000001" customHeight="1">
      <c r="A3" s="35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0.100000000000001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55" t="s">
        <v>311</v>
      </c>
    </row>
    <row r="5" spans="1:12" ht="28.5" customHeight="1">
      <c r="A5" s="202" t="s">
        <v>433</v>
      </c>
      <c r="B5" s="202"/>
      <c r="C5" s="202"/>
      <c r="D5" s="202"/>
      <c r="E5" s="202"/>
      <c r="F5" s="205"/>
      <c r="G5" s="202" t="s">
        <v>574</v>
      </c>
      <c r="H5" s="202"/>
      <c r="I5" s="202"/>
      <c r="J5" s="202"/>
      <c r="K5" s="202"/>
      <c r="L5" s="202"/>
    </row>
    <row r="6" spans="1:12" ht="28.5" customHeight="1">
      <c r="A6" s="206" t="s">
        <v>316</v>
      </c>
      <c r="B6" s="208" t="s">
        <v>404</v>
      </c>
      <c r="C6" s="206" t="s">
        <v>405</v>
      </c>
      <c r="D6" s="206"/>
      <c r="E6" s="206"/>
      <c r="F6" s="210" t="s">
        <v>406</v>
      </c>
      <c r="G6" s="202" t="s">
        <v>316</v>
      </c>
      <c r="H6" s="211" t="s">
        <v>471</v>
      </c>
      <c r="I6" s="202" t="s">
        <v>405</v>
      </c>
      <c r="J6" s="202"/>
      <c r="K6" s="202"/>
      <c r="L6" s="202" t="s">
        <v>473</v>
      </c>
    </row>
    <row r="7" spans="1:12" ht="28.5" customHeight="1">
      <c r="A7" s="207"/>
      <c r="B7" s="209"/>
      <c r="C7" s="56" t="s">
        <v>332</v>
      </c>
      <c r="D7" s="57" t="s">
        <v>407</v>
      </c>
      <c r="E7" s="57" t="s">
        <v>408</v>
      </c>
      <c r="F7" s="207"/>
      <c r="G7" s="202"/>
      <c r="H7" s="211"/>
      <c r="I7" s="110" t="s">
        <v>332</v>
      </c>
      <c r="J7" s="111" t="s">
        <v>407</v>
      </c>
      <c r="K7" s="111" t="s">
        <v>472</v>
      </c>
      <c r="L7" s="202"/>
    </row>
    <row r="8" spans="1:12" ht="28.5" customHeight="1">
      <c r="A8" s="58"/>
      <c r="B8" s="58"/>
      <c r="C8" s="58"/>
      <c r="D8" s="58"/>
      <c r="E8" s="58"/>
      <c r="F8" s="59"/>
      <c r="G8" s="132">
        <f>SUM(H8:I8,L8)</f>
        <v>7</v>
      </c>
      <c r="H8" s="46"/>
      <c r="I8" s="131">
        <f>SUM(J8:K8)</f>
        <v>2.5</v>
      </c>
      <c r="J8" s="61"/>
      <c r="K8" s="60">
        <v>2.5</v>
      </c>
      <c r="L8" s="46">
        <v>4.5</v>
      </c>
    </row>
    <row r="9" spans="1:12" ht="22.5" customHeight="1">
      <c r="B9" s="40"/>
      <c r="G9" s="40"/>
      <c r="H9" s="40"/>
      <c r="I9" s="40"/>
      <c r="J9" s="40"/>
      <c r="K9" s="40"/>
      <c r="L9" s="40"/>
    </row>
    <row r="10" spans="1:12" ht="12.75" customHeight="1">
      <c r="G10" s="40"/>
      <c r="H10" s="40"/>
      <c r="I10" s="40"/>
      <c r="J10" s="40"/>
      <c r="K10" s="40"/>
      <c r="L10" s="40"/>
    </row>
    <row r="11" spans="1:12" ht="12.75" customHeight="1">
      <c r="G11" s="40"/>
      <c r="H11" s="40"/>
      <c r="I11" s="40"/>
      <c r="J11" s="40"/>
      <c r="K11" s="40"/>
      <c r="L11" s="40"/>
    </row>
    <row r="12" spans="1:12" ht="12.75" customHeight="1">
      <c r="G12" s="40"/>
      <c r="H12" s="40"/>
      <c r="I12" s="40"/>
      <c r="L12" s="40"/>
    </row>
    <row r="13" spans="1:12" ht="12.75" customHeight="1">
      <c r="F13" s="40"/>
      <c r="G13" s="40"/>
      <c r="H13" s="40"/>
      <c r="I13" s="40"/>
      <c r="J13" s="40"/>
      <c r="K13" s="40"/>
    </row>
    <row r="14" spans="1:12" ht="12.75" customHeight="1">
      <c r="D14" s="40"/>
      <c r="G14" s="40"/>
      <c r="H14" s="40"/>
      <c r="I14" s="40"/>
    </row>
    <row r="15" spans="1:12" ht="12.75" customHeight="1">
      <c r="J15" s="40"/>
    </row>
    <row r="16" spans="1:12" ht="12.75" customHeight="1">
      <c r="K16" s="40"/>
      <c r="L16" s="40"/>
    </row>
    <row r="20" spans="8:8" ht="12.75" customHeight="1">
      <c r="H20" s="40"/>
    </row>
  </sheetData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showZeros="0" topLeftCell="A13" workbookViewId="0">
      <selection activeCell="D18" sqref="D18"/>
    </sheetView>
  </sheetViews>
  <sheetFormatPr defaultColWidth="6.875" defaultRowHeight="12.75" customHeight="1"/>
  <cols>
    <col min="1" max="1" width="19.5" style="32" customWidth="1"/>
    <col min="2" max="2" width="52.5" style="32" customWidth="1"/>
    <col min="3" max="5" width="18.25" style="32" customWidth="1"/>
    <col min="6" max="256" width="6.875" style="32"/>
    <col min="257" max="257" width="19.5" style="32" customWidth="1"/>
    <col min="258" max="258" width="52.5" style="32" customWidth="1"/>
    <col min="259" max="261" width="18.25" style="32" customWidth="1"/>
    <col min="262" max="512" width="6.875" style="32"/>
    <col min="513" max="513" width="19.5" style="32" customWidth="1"/>
    <col min="514" max="514" width="52.5" style="32" customWidth="1"/>
    <col min="515" max="517" width="18.25" style="32" customWidth="1"/>
    <col min="518" max="768" width="6.875" style="32"/>
    <col min="769" max="769" width="19.5" style="32" customWidth="1"/>
    <col min="770" max="770" width="52.5" style="32" customWidth="1"/>
    <col min="771" max="773" width="18.25" style="32" customWidth="1"/>
    <col min="774" max="1024" width="6.875" style="32"/>
    <col min="1025" max="1025" width="19.5" style="32" customWidth="1"/>
    <col min="1026" max="1026" width="52.5" style="32" customWidth="1"/>
    <col min="1027" max="1029" width="18.25" style="32" customWidth="1"/>
    <col min="1030" max="1280" width="6.875" style="32"/>
    <col min="1281" max="1281" width="19.5" style="32" customWidth="1"/>
    <col min="1282" max="1282" width="52.5" style="32" customWidth="1"/>
    <col min="1283" max="1285" width="18.25" style="32" customWidth="1"/>
    <col min="1286" max="1536" width="6.875" style="32"/>
    <col min="1537" max="1537" width="19.5" style="32" customWidth="1"/>
    <col min="1538" max="1538" width="52.5" style="32" customWidth="1"/>
    <col min="1539" max="1541" width="18.25" style="32" customWidth="1"/>
    <col min="1542" max="1792" width="6.875" style="32"/>
    <col min="1793" max="1793" width="19.5" style="32" customWidth="1"/>
    <col min="1794" max="1794" width="52.5" style="32" customWidth="1"/>
    <col min="1795" max="1797" width="18.25" style="32" customWidth="1"/>
    <col min="1798" max="2048" width="6.875" style="32"/>
    <col min="2049" max="2049" width="19.5" style="32" customWidth="1"/>
    <col min="2050" max="2050" width="52.5" style="32" customWidth="1"/>
    <col min="2051" max="2053" width="18.25" style="32" customWidth="1"/>
    <col min="2054" max="2304" width="6.875" style="32"/>
    <col min="2305" max="2305" width="19.5" style="32" customWidth="1"/>
    <col min="2306" max="2306" width="52.5" style="32" customWidth="1"/>
    <col min="2307" max="2309" width="18.25" style="32" customWidth="1"/>
    <col min="2310" max="2560" width="6.875" style="32"/>
    <col min="2561" max="2561" width="19.5" style="32" customWidth="1"/>
    <col min="2562" max="2562" width="52.5" style="32" customWidth="1"/>
    <col min="2563" max="2565" width="18.25" style="32" customWidth="1"/>
    <col min="2566" max="2816" width="6.875" style="32"/>
    <col min="2817" max="2817" width="19.5" style="32" customWidth="1"/>
    <col min="2818" max="2818" width="52.5" style="32" customWidth="1"/>
    <col min="2819" max="2821" width="18.25" style="32" customWidth="1"/>
    <col min="2822" max="3072" width="6.875" style="32"/>
    <col min="3073" max="3073" width="19.5" style="32" customWidth="1"/>
    <col min="3074" max="3074" width="52.5" style="32" customWidth="1"/>
    <col min="3075" max="3077" width="18.25" style="32" customWidth="1"/>
    <col min="3078" max="3328" width="6.875" style="32"/>
    <col min="3329" max="3329" width="19.5" style="32" customWidth="1"/>
    <col min="3330" max="3330" width="52.5" style="32" customWidth="1"/>
    <col min="3331" max="3333" width="18.25" style="32" customWidth="1"/>
    <col min="3334" max="3584" width="6.875" style="32"/>
    <col min="3585" max="3585" width="19.5" style="32" customWidth="1"/>
    <col min="3586" max="3586" width="52.5" style="32" customWidth="1"/>
    <col min="3587" max="3589" width="18.25" style="32" customWidth="1"/>
    <col min="3590" max="3840" width="6.875" style="32"/>
    <col min="3841" max="3841" width="19.5" style="32" customWidth="1"/>
    <col min="3842" max="3842" width="52.5" style="32" customWidth="1"/>
    <col min="3843" max="3845" width="18.25" style="32" customWidth="1"/>
    <col min="3846" max="4096" width="6.875" style="32"/>
    <col min="4097" max="4097" width="19.5" style="32" customWidth="1"/>
    <col min="4098" max="4098" width="52.5" style="32" customWidth="1"/>
    <col min="4099" max="4101" width="18.25" style="32" customWidth="1"/>
    <col min="4102" max="4352" width="6.875" style="32"/>
    <col min="4353" max="4353" width="19.5" style="32" customWidth="1"/>
    <col min="4354" max="4354" width="52.5" style="32" customWidth="1"/>
    <col min="4355" max="4357" width="18.25" style="32" customWidth="1"/>
    <col min="4358" max="4608" width="6.875" style="32"/>
    <col min="4609" max="4609" width="19.5" style="32" customWidth="1"/>
    <col min="4610" max="4610" width="52.5" style="32" customWidth="1"/>
    <col min="4611" max="4613" width="18.25" style="32" customWidth="1"/>
    <col min="4614" max="4864" width="6.875" style="32"/>
    <col min="4865" max="4865" width="19.5" style="32" customWidth="1"/>
    <col min="4866" max="4866" width="52.5" style="32" customWidth="1"/>
    <col min="4867" max="4869" width="18.25" style="32" customWidth="1"/>
    <col min="4870" max="5120" width="6.875" style="32"/>
    <col min="5121" max="5121" width="19.5" style="32" customWidth="1"/>
    <col min="5122" max="5122" width="52.5" style="32" customWidth="1"/>
    <col min="5123" max="5125" width="18.25" style="32" customWidth="1"/>
    <col min="5126" max="5376" width="6.875" style="32"/>
    <col min="5377" max="5377" width="19.5" style="32" customWidth="1"/>
    <col min="5378" max="5378" width="52.5" style="32" customWidth="1"/>
    <col min="5379" max="5381" width="18.25" style="32" customWidth="1"/>
    <col min="5382" max="5632" width="6.875" style="32"/>
    <col min="5633" max="5633" width="19.5" style="32" customWidth="1"/>
    <col min="5634" max="5634" width="52.5" style="32" customWidth="1"/>
    <col min="5635" max="5637" width="18.25" style="32" customWidth="1"/>
    <col min="5638" max="5888" width="6.875" style="32"/>
    <col min="5889" max="5889" width="19.5" style="32" customWidth="1"/>
    <col min="5890" max="5890" width="52.5" style="32" customWidth="1"/>
    <col min="5891" max="5893" width="18.25" style="32" customWidth="1"/>
    <col min="5894" max="6144" width="6.875" style="32"/>
    <col min="6145" max="6145" width="19.5" style="32" customWidth="1"/>
    <col min="6146" max="6146" width="52.5" style="32" customWidth="1"/>
    <col min="6147" max="6149" width="18.25" style="32" customWidth="1"/>
    <col min="6150" max="6400" width="6.875" style="32"/>
    <col min="6401" max="6401" width="19.5" style="32" customWidth="1"/>
    <col min="6402" max="6402" width="52.5" style="32" customWidth="1"/>
    <col min="6403" max="6405" width="18.25" style="32" customWidth="1"/>
    <col min="6406" max="6656" width="6.875" style="32"/>
    <col min="6657" max="6657" width="19.5" style="32" customWidth="1"/>
    <col min="6658" max="6658" width="52.5" style="32" customWidth="1"/>
    <col min="6659" max="6661" width="18.25" style="32" customWidth="1"/>
    <col min="6662" max="6912" width="6.875" style="32"/>
    <col min="6913" max="6913" width="19.5" style="32" customWidth="1"/>
    <col min="6914" max="6914" width="52.5" style="32" customWidth="1"/>
    <col min="6915" max="6917" width="18.25" style="32" customWidth="1"/>
    <col min="6918" max="7168" width="6.875" style="32"/>
    <col min="7169" max="7169" width="19.5" style="32" customWidth="1"/>
    <col min="7170" max="7170" width="52.5" style="32" customWidth="1"/>
    <col min="7171" max="7173" width="18.25" style="32" customWidth="1"/>
    <col min="7174" max="7424" width="6.875" style="32"/>
    <col min="7425" max="7425" width="19.5" style="32" customWidth="1"/>
    <col min="7426" max="7426" width="52.5" style="32" customWidth="1"/>
    <col min="7427" max="7429" width="18.25" style="32" customWidth="1"/>
    <col min="7430" max="7680" width="6.875" style="32"/>
    <col min="7681" max="7681" width="19.5" style="32" customWidth="1"/>
    <col min="7682" max="7682" width="52.5" style="32" customWidth="1"/>
    <col min="7683" max="7685" width="18.25" style="32" customWidth="1"/>
    <col min="7686" max="7936" width="6.875" style="32"/>
    <col min="7937" max="7937" width="19.5" style="32" customWidth="1"/>
    <col min="7938" max="7938" width="52.5" style="32" customWidth="1"/>
    <col min="7939" max="7941" width="18.25" style="32" customWidth="1"/>
    <col min="7942" max="8192" width="6.875" style="32"/>
    <col min="8193" max="8193" width="19.5" style="32" customWidth="1"/>
    <col min="8194" max="8194" width="52.5" style="32" customWidth="1"/>
    <col min="8195" max="8197" width="18.25" style="32" customWidth="1"/>
    <col min="8198" max="8448" width="6.875" style="32"/>
    <col min="8449" max="8449" width="19.5" style="32" customWidth="1"/>
    <col min="8450" max="8450" width="52.5" style="32" customWidth="1"/>
    <col min="8451" max="8453" width="18.25" style="32" customWidth="1"/>
    <col min="8454" max="8704" width="6.875" style="32"/>
    <col min="8705" max="8705" width="19.5" style="32" customWidth="1"/>
    <col min="8706" max="8706" width="52.5" style="32" customWidth="1"/>
    <col min="8707" max="8709" width="18.25" style="32" customWidth="1"/>
    <col min="8710" max="8960" width="6.875" style="32"/>
    <col min="8961" max="8961" width="19.5" style="32" customWidth="1"/>
    <col min="8962" max="8962" width="52.5" style="32" customWidth="1"/>
    <col min="8963" max="8965" width="18.25" style="32" customWidth="1"/>
    <col min="8966" max="9216" width="6.875" style="32"/>
    <col min="9217" max="9217" width="19.5" style="32" customWidth="1"/>
    <col min="9218" max="9218" width="52.5" style="32" customWidth="1"/>
    <col min="9219" max="9221" width="18.25" style="32" customWidth="1"/>
    <col min="9222" max="9472" width="6.875" style="32"/>
    <col min="9473" max="9473" width="19.5" style="32" customWidth="1"/>
    <col min="9474" max="9474" width="52.5" style="32" customWidth="1"/>
    <col min="9475" max="9477" width="18.25" style="32" customWidth="1"/>
    <col min="9478" max="9728" width="6.875" style="32"/>
    <col min="9729" max="9729" width="19.5" style="32" customWidth="1"/>
    <col min="9730" max="9730" width="52.5" style="32" customWidth="1"/>
    <col min="9731" max="9733" width="18.25" style="32" customWidth="1"/>
    <col min="9734" max="9984" width="6.875" style="32"/>
    <col min="9985" max="9985" width="19.5" style="32" customWidth="1"/>
    <col min="9986" max="9986" width="52.5" style="32" customWidth="1"/>
    <col min="9987" max="9989" width="18.25" style="32" customWidth="1"/>
    <col min="9990" max="10240" width="6.875" style="32"/>
    <col min="10241" max="10241" width="19.5" style="32" customWidth="1"/>
    <col min="10242" max="10242" width="52.5" style="32" customWidth="1"/>
    <col min="10243" max="10245" width="18.25" style="32" customWidth="1"/>
    <col min="10246" max="10496" width="6.875" style="32"/>
    <col min="10497" max="10497" width="19.5" style="32" customWidth="1"/>
    <col min="10498" max="10498" width="52.5" style="32" customWidth="1"/>
    <col min="10499" max="10501" width="18.25" style="32" customWidth="1"/>
    <col min="10502" max="10752" width="6.875" style="32"/>
    <col min="10753" max="10753" width="19.5" style="32" customWidth="1"/>
    <col min="10754" max="10754" width="52.5" style="32" customWidth="1"/>
    <col min="10755" max="10757" width="18.25" style="32" customWidth="1"/>
    <col min="10758" max="11008" width="6.875" style="32"/>
    <col min="11009" max="11009" width="19.5" style="32" customWidth="1"/>
    <col min="11010" max="11010" width="52.5" style="32" customWidth="1"/>
    <col min="11011" max="11013" width="18.25" style="32" customWidth="1"/>
    <col min="11014" max="11264" width="6.875" style="32"/>
    <col min="11265" max="11265" width="19.5" style="32" customWidth="1"/>
    <col min="11266" max="11266" width="52.5" style="32" customWidth="1"/>
    <col min="11267" max="11269" width="18.25" style="32" customWidth="1"/>
    <col min="11270" max="11520" width="6.875" style="32"/>
    <col min="11521" max="11521" width="19.5" style="32" customWidth="1"/>
    <col min="11522" max="11522" width="52.5" style="32" customWidth="1"/>
    <col min="11523" max="11525" width="18.25" style="32" customWidth="1"/>
    <col min="11526" max="11776" width="6.875" style="32"/>
    <col min="11777" max="11777" width="19.5" style="32" customWidth="1"/>
    <col min="11778" max="11778" width="52.5" style="32" customWidth="1"/>
    <col min="11779" max="11781" width="18.25" style="32" customWidth="1"/>
    <col min="11782" max="12032" width="6.875" style="32"/>
    <col min="12033" max="12033" width="19.5" style="32" customWidth="1"/>
    <col min="12034" max="12034" width="52.5" style="32" customWidth="1"/>
    <col min="12035" max="12037" width="18.25" style="32" customWidth="1"/>
    <col min="12038" max="12288" width="6.875" style="32"/>
    <col min="12289" max="12289" width="19.5" style="32" customWidth="1"/>
    <col min="12290" max="12290" width="52.5" style="32" customWidth="1"/>
    <col min="12291" max="12293" width="18.25" style="32" customWidth="1"/>
    <col min="12294" max="12544" width="6.875" style="32"/>
    <col min="12545" max="12545" width="19.5" style="32" customWidth="1"/>
    <col min="12546" max="12546" width="52.5" style="32" customWidth="1"/>
    <col min="12547" max="12549" width="18.25" style="32" customWidth="1"/>
    <col min="12550" max="12800" width="6.875" style="32"/>
    <col min="12801" max="12801" width="19.5" style="32" customWidth="1"/>
    <col min="12802" max="12802" width="52.5" style="32" customWidth="1"/>
    <col min="12803" max="12805" width="18.25" style="32" customWidth="1"/>
    <col min="12806" max="13056" width="6.875" style="32"/>
    <col min="13057" max="13057" width="19.5" style="32" customWidth="1"/>
    <col min="13058" max="13058" width="52.5" style="32" customWidth="1"/>
    <col min="13059" max="13061" width="18.25" style="32" customWidth="1"/>
    <col min="13062" max="13312" width="6.875" style="32"/>
    <col min="13313" max="13313" width="19.5" style="32" customWidth="1"/>
    <col min="13314" max="13314" width="52.5" style="32" customWidth="1"/>
    <col min="13315" max="13317" width="18.25" style="32" customWidth="1"/>
    <col min="13318" max="13568" width="6.875" style="32"/>
    <col min="13569" max="13569" width="19.5" style="32" customWidth="1"/>
    <col min="13570" max="13570" width="52.5" style="32" customWidth="1"/>
    <col min="13571" max="13573" width="18.25" style="32" customWidth="1"/>
    <col min="13574" max="13824" width="6.875" style="32"/>
    <col min="13825" max="13825" width="19.5" style="32" customWidth="1"/>
    <col min="13826" max="13826" width="52.5" style="32" customWidth="1"/>
    <col min="13827" max="13829" width="18.25" style="32" customWidth="1"/>
    <col min="13830" max="14080" width="6.875" style="32"/>
    <col min="14081" max="14081" width="19.5" style="32" customWidth="1"/>
    <col min="14082" max="14082" width="52.5" style="32" customWidth="1"/>
    <col min="14083" max="14085" width="18.25" style="32" customWidth="1"/>
    <col min="14086" max="14336" width="6.875" style="32"/>
    <col min="14337" max="14337" width="19.5" style="32" customWidth="1"/>
    <col min="14338" max="14338" width="52.5" style="32" customWidth="1"/>
    <col min="14339" max="14341" width="18.25" style="32" customWidth="1"/>
    <col min="14342" max="14592" width="6.875" style="32"/>
    <col min="14593" max="14593" width="19.5" style="32" customWidth="1"/>
    <col min="14594" max="14594" width="52.5" style="32" customWidth="1"/>
    <col min="14595" max="14597" width="18.25" style="32" customWidth="1"/>
    <col min="14598" max="14848" width="6.875" style="32"/>
    <col min="14849" max="14849" width="19.5" style="32" customWidth="1"/>
    <col min="14850" max="14850" width="52.5" style="32" customWidth="1"/>
    <col min="14851" max="14853" width="18.25" style="32" customWidth="1"/>
    <col min="14854" max="15104" width="6.875" style="32"/>
    <col min="15105" max="15105" width="19.5" style="32" customWidth="1"/>
    <col min="15106" max="15106" width="52.5" style="32" customWidth="1"/>
    <col min="15107" max="15109" width="18.25" style="32" customWidth="1"/>
    <col min="15110" max="15360" width="6.875" style="32"/>
    <col min="15361" max="15361" width="19.5" style="32" customWidth="1"/>
    <col min="15362" max="15362" width="52.5" style="32" customWidth="1"/>
    <col min="15363" max="15365" width="18.25" style="32" customWidth="1"/>
    <col min="15366" max="15616" width="6.875" style="32"/>
    <col min="15617" max="15617" width="19.5" style="32" customWidth="1"/>
    <col min="15618" max="15618" width="52.5" style="32" customWidth="1"/>
    <col min="15619" max="15621" width="18.25" style="32" customWidth="1"/>
    <col min="15622" max="15872" width="6.875" style="32"/>
    <col min="15873" max="15873" width="19.5" style="32" customWidth="1"/>
    <col min="15874" max="15874" width="52.5" style="32" customWidth="1"/>
    <col min="15875" max="15877" width="18.25" style="32" customWidth="1"/>
    <col min="15878" max="16128" width="6.875" style="32"/>
    <col min="16129" max="16129" width="19.5" style="32" customWidth="1"/>
    <col min="16130" max="16130" width="52.5" style="32" customWidth="1"/>
    <col min="16131" max="16133" width="18.25" style="32" customWidth="1"/>
    <col min="16134" max="16384" width="6.875" style="32"/>
  </cols>
  <sheetData>
    <row r="1" spans="1:5" ht="20.100000000000001" customHeight="1">
      <c r="A1" s="31" t="s">
        <v>455</v>
      </c>
      <c r="E1" s="62"/>
    </row>
    <row r="2" spans="1:5" ht="42.75" customHeight="1">
      <c r="A2" s="54" t="s">
        <v>478</v>
      </c>
      <c r="B2" s="34"/>
      <c r="C2" s="34"/>
      <c r="D2" s="34"/>
      <c r="E2" s="34"/>
    </row>
    <row r="3" spans="1:5" ht="20.100000000000001" customHeight="1">
      <c r="A3" s="34"/>
      <c r="B3" s="34"/>
      <c r="C3" s="34"/>
      <c r="D3" s="34"/>
      <c r="E3" s="34"/>
    </row>
    <row r="4" spans="1:5" ht="20.100000000000001" customHeight="1">
      <c r="A4" s="63"/>
      <c r="B4" s="64"/>
      <c r="C4" s="64"/>
      <c r="D4" s="64"/>
      <c r="E4" s="65" t="s">
        <v>311</v>
      </c>
    </row>
    <row r="5" spans="1:5" ht="20.100000000000001" customHeight="1">
      <c r="A5" s="202" t="s">
        <v>330</v>
      </c>
      <c r="B5" s="205" t="s">
        <v>331</v>
      </c>
      <c r="C5" s="202" t="s">
        <v>409</v>
      </c>
      <c r="D5" s="202"/>
      <c r="E5" s="202"/>
    </row>
    <row r="6" spans="1:5" ht="20.100000000000001" customHeight="1">
      <c r="A6" s="207"/>
      <c r="B6" s="207"/>
      <c r="C6" s="56" t="s">
        <v>316</v>
      </c>
      <c r="D6" s="56" t="s">
        <v>333</v>
      </c>
      <c r="E6" s="56" t="s">
        <v>334</v>
      </c>
    </row>
    <row r="7" spans="1:5" ht="20.100000000000001" customHeight="1">
      <c r="A7" s="203" t="s">
        <v>448</v>
      </c>
      <c r="B7" s="204"/>
      <c r="C7" s="46"/>
      <c r="D7" s="46"/>
      <c r="E7" s="46"/>
    </row>
    <row r="8" spans="1:5" ht="20.100000000000001" customHeight="1">
      <c r="A8" s="139"/>
      <c r="B8" s="66"/>
      <c r="C8" s="46"/>
      <c r="D8" s="46"/>
      <c r="E8" s="46"/>
    </row>
    <row r="9" spans="1:5" ht="20.100000000000001" customHeight="1">
      <c r="A9" s="139"/>
      <c r="B9" s="66"/>
      <c r="C9" s="128">
        <f t="shared" ref="C9:C16" si="0">SUM(D9:E9)</f>
        <v>0</v>
      </c>
      <c r="D9" s="128">
        <f>SUM(D10:D12)</f>
        <v>0</v>
      </c>
      <c r="E9" s="128">
        <f>SUM(E10:E12)</f>
        <v>0</v>
      </c>
    </row>
    <row r="10" spans="1:5" ht="20.100000000000001" customHeight="1">
      <c r="A10" s="139"/>
      <c r="B10" s="66"/>
      <c r="C10" s="128">
        <f t="shared" si="0"/>
        <v>0</v>
      </c>
      <c r="D10" s="46"/>
      <c r="E10" s="46"/>
    </row>
    <row r="11" spans="1:5" ht="20.100000000000001" customHeight="1">
      <c r="A11" s="139"/>
      <c r="B11" s="66"/>
      <c r="C11" s="128">
        <f t="shared" si="0"/>
        <v>0</v>
      </c>
      <c r="D11" s="46"/>
      <c r="E11" s="46"/>
    </row>
    <row r="12" spans="1:5" ht="20.100000000000001" customHeight="1">
      <c r="A12" s="139"/>
      <c r="B12" s="66"/>
      <c r="C12" s="128">
        <f t="shared" si="0"/>
        <v>0</v>
      </c>
      <c r="D12" s="46"/>
      <c r="E12" s="46"/>
    </row>
    <row r="13" spans="1:5" ht="20.100000000000001" customHeight="1">
      <c r="A13" s="130"/>
      <c r="B13" s="66"/>
      <c r="C13" s="46">
        <f t="shared" si="0"/>
        <v>0</v>
      </c>
      <c r="D13" s="46"/>
      <c r="E13" s="46"/>
    </row>
    <row r="14" spans="1:5" ht="20.100000000000001" customHeight="1">
      <c r="A14" s="130"/>
      <c r="B14" s="66"/>
      <c r="C14" s="46">
        <f t="shared" si="0"/>
        <v>0</v>
      </c>
      <c r="D14" s="46"/>
      <c r="E14" s="46"/>
    </row>
    <row r="15" spans="1:5" ht="20.100000000000001" customHeight="1">
      <c r="A15" s="130"/>
      <c r="B15" s="66"/>
      <c r="C15" s="46">
        <f t="shared" si="0"/>
        <v>0</v>
      </c>
      <c r="D15" s="46"/>
      <c r="E15" s="46"/>
    </row>
    <row r="16" spans="1:5" ht="20.100000000000001" customHeight="1">
      <c r="A16" s="130"/>
      <c r="B16" s="66"/>
      <c r="C16" s="46">
        <f t="shared" si="0"/>
        <v>0</v>
      </c>
      <c r="D16" s="46"/>
      <c r="E16" s="46"/>
    </row>
    <row r="17" spans="1:5" ht="20.25" customHeight="1">
      <c r="A17" s="101" t="s">
        <v>460</v>
      </c>
      <c r="B17" s="40"/>
      <c r="C17" s="40"/>
      <c r="D17" s="40"/>
      <c r="E17" s="40"/>
    </row>
    <row r="18" spans="1:5" ht="20.25" customHeight="1">
      <c r="A18" s="40"/>
      <c r="B18" s="40"/>
      <c r="C18" s="40"/>
      <c r="D18" s="40"/>
      <c r="E18" s="40"/>
    </row>
    <row r="19" spans="1:5" ht="12.75" customHeight="1">
      <c r="A19" s="40"/>
      <c r="B19" s="40"/>
      <c r="C19" s="40"/>
      <c r="E19" s="40"/>
    </row>
    <row r="20" spans="1:5" ht="12.75" customHeight="1">
      <c r="A20" s="40"/>
      <c r="B20" s="40"/>
      <c r="C20" s="40"/>
      <c r="D20" s="40"/>
      <c r="E20" s="40"/>
    </row>
    <row r="21" spans="1:5" ht="12.75" customHeight="1">
      <c r="A21" s="40"/>
      <c r="B21" s="40"/>
      <c r="C21" s="40"/>
      <c r="E21" s="40"/>
    </row>
    <row r="22" spans="1:5" ht="12.75" customHeight="1">
      <c r="A22" s="40"/>
      <c r="B22" s="40"/>
      <c r="D22" s="40"/>
      <c r="E22" s="40"/>
    </row>
    <row r="23" spans="1:5" ht="12.75" customHeight="1">
      <c r="A23" s="40"/>
      <c r="E23" s="40"/>
    </row>
    <row r="24" spans="1:5" ht="12.75" customHeight="1">
      <c r="B24" s="40"/>
    </row>
    <row r="25" spans="1:5" ht="12.75" customHeight="1">
      <c r="B25" s="40"/>
    </row>
    <row r="26" spans="1:5" ht="12.75" customHeight="1">
      <c r="B26" s="40"/>
    </row>
    <row r="27" spans="1:5" ht="12.75" customHeight="1">
      <c r="B27" s="40"/>
    </row>
    <row r="28" spans="1:5" ht="12.75" customHeight="1">
      <c r="B28" s="40"/>
    </row>
    <row r="29" spans="1:5" ht="12.75" customHeight="1">
      <c r="B29" s="40"/>
    </row>
    <row r="31" spans="1:5" ht="12.75" customHeight="1">
      <c r="B31" s="40"/>
    </row>
    <row r="32" spans="1:5" ht="12.75" customHeight="1">
      <c r="B32" s="40"/>
    </row>
    <row r="34" spans="2:4" ht="12.75" customHeight="1">
      <c r="B34" s="40"/>
    </row>
    <row r="35" spans="2:4" ht="12.75" customHeight="1">
      <c r="B35" s="40"/>
    </row>
    <row r="36" spans="2:4" ht="12.75" customHeight="1">
      <c r="D36" s="40"/>
    </row>
  </sheetData>
  <mergeCells count="4">
    <mergeCell ref="A5:A6"/>
    <mergeCell ref="B5:B6"/>
    <mergeCell ref="C5:E5"/>
    <mergeCell ref="A7:B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7"/>
  <sheetViews>
    <sheetView showGridLines="0" showZeros="0" topLeftCell="A16" workbookViewId="0">
      <selection activeCell="F12" sqref="F12"/>
    </sheetView>
  </sheetViews>
  <sheetFormatPr defaultColWidth="6.875" defaultRowHeight="20.100000000000001" customHeight="1"/>
  <cols>
    <col min="1" max="4" width="34.5" style="32" customWidth="1"/>
    <col min="5" max="159" width="6.75" style="32" customWidth="1"/>
    <col min="160" max="256" width="6.875" style="32"/>
    <col min="257" max="260" width="34.5" style="32" customWidth="1"/>
    <col min="261" max="415" width="6.75" style="32" customWidth="1"/>
    <col min="416" max="512" width="6.875" style="32"/>
    <col min="513" max="516" width="34.5" style="32" customWidth="1"/>
    <col min="517" max="671" width="6.75" style="32" customWidth="1"/>
    <col min="672" max="768" width="6.875" style="32"/>
    <col min="769" max="772" width="34.5" style="32" customWidth="1"/>
    <col min="773" max="927" width="6.75" style="32" customWidth="1"/>
    <col min="928" max="1024" width="6.875" style="32"/>
    <col min="1025" max="1028" width="34.5" style="32" customWidth="1"/>
    <col min="1029" max="1183" width="6.75" style="32" customWidth="1"/>
    <col min="1184" max="1280" width="6.875" style="32"/>
    <col min="1281" max="1284" width="34.5" style="32" customWidth="1"/>
    <col min="1285" max="1439" width="6.75" style="32" customWidth="1"/>
    <col min="1440" max="1536" width="6.875" style="32"/>
    <col min="1537" max="1540" width="34.5" style="32" customWidth="1"/>
    <col min="1541" max="1695" width="6.75" style="32" customWidth="1"/>
    <col min="1696" max="1792" width="6.875" style="32"/>
    <col min="1793" max="1796" width="34.5" style="32" customWidth="1"/>
    <col min="1797" max="1951" width="6.75" style="32" customWidth="1"/>
    <col min="1952" max="2048" width="6.875" style="32"/>
    <col min="2049" max="2052" width="34.5" style="32" customWidth="1"/>
    <col min="2053" max="2207" width="6.75" style="32" customWidth="1"/>
    <col min="2208" max="2304" width="6.875" style="32"/>
    <col min="2305" max="2308" width="34.5" style="32" customWidth="1"/>
    <col min="2309" max="2463" width="6.75" style="32" customWidth="1"/>
    <col min="2464" max="2560" width="6.875" style="32"/>
    <col min="2561" max="2564" width="34.5" style="32" customWidth="1"/>
    <col min="2565" max="2719" width="6.75" style="32" customWidth="1"/>
    <col min="2720" max="2816" width="6.875" style="32"/>
    <col min="2817" max="2820" width="34.5" style="32" customWidth="1"/>
    <col min="2821" max="2975" width="6.75" style="32" customWidth="1"/>
    <col min="2976" max="3072" width="6.875" style="32"/>
    <col min="3073" max="3076" width="34.5" style="32" customWidth="1"/>
    <col min="3077" max="3231" width="6.75" style="32" customWidth="1"/>
    <col min="3232" max="3328" width="6.875" style="32"/>
    <col min="3329" max="3332" width="34.5" style="32" customWidth="1"/>
    <col min="3333" max="3487" width="6.75" style="32" customWidth="1"/>
    <col min="3488" max="3584" width="6.875" style="32"/>
    <col min="3585" max="3588" width="34.5" style="32" customWidth="1"/>
    <col min="3589" max="3743" width="6.75" style="32" customWidth="1"/>
    <col min="3744" max="3840" width="6.875" style="32"/>
    <col min="3841" max="3844" width="34.5" style="32" customWidth="1"/>
    <col min="3845" max="3999" width="6.75" style="32" customWidth="1"/>
    <col min="4000" max="4096" width="6.875" style="32"/>
    <col min="4097" max="4100" width="34.5" style="32" customWidth="1"/>
    <col min="4101" max="4255" width="6.75" style="32" customWidth="1"/>
    <col min="4256" max="4352" width="6.875" style="32"/>
    <col min="4353" max="4356" width="34.5" style="32" customWidth="1"/>
    <col min="4357" max="4511" width="6.75" style="32" customWidth="1"/>
    <col min="4512" max="4608" width="6.875" style="32"/>
    <col min="4609" max="4612" width="34.5" style="32" customWidth="1"/>
    <col min="4613" max="4767" width="6.75" style="32" customWidth="1"/>
    <col min="4768" max="4864" width="6.875" style="32"/>
    <col min="4865" max="4868" width="34.5" style="32" customWidth="1"/>
    <col min="4869" max="5023" width="6.75" style="32" customWidth="1"/>
    <col min="5024" max="5120" width="6.875" style="32"/>
    <col min="5121" max="5124" width="34.5" style="32" customWidth="1"/>
    <col min="5125" max="5279" width="6.75" style="32" customWidth="1"/>
    <col min="5280" max="5376" width="6.875" style="32"/>
    <col min="5377" max="5380" width="34.5" style="32" customWidth="1"/>
    <col min="5381" max="5535" width="6.75" style="32" customWidth="1"/>
    <col min="5536" max="5632" width="6.875" style="32"/>
    <col min="5633" max="5636" width="34.5" style="32" customWidth="1"/>
    <col min="5637" max="5791" width="6.75" style="32" customWidth="1"/>
    <col min="5792" max="5888" width="6.875" style="32"/>
    <col min="5889" max="5892" width="34.5" style="32" customWidth="1"/>
    <col min="5893" max="6047" width="6.75" style="32" customWidth="1"/>
    <col min="6048" max="6144" width="6.875" style="32"/>
    <col min="6145" max="6148" width="34.5" style="32" customWidth="1"/>
    <col min="6149" max="6303" width="6.75" style="32" customWidth="1"/>
    <col min="6304" max="6400" width="6.875" style="32"/>
    <col min="6401" max="6404" width="34.5" style="32" customWidth="1"/>
    <col min="6405" max="6559" width="6.75" style="32" customWidth="1"/>
    <col min="6560" max="6656" width="6.875" style="32"/>
    <col min="6657" max="6660" width="34.5" style="32" customWidth="1"/>
    <col min="6661" max="6815" width="6.75" style="32" customWidth="1"/>
    <col min="6816" max="6912" width="6.875" style="32"/>
    <col min="6913" max="6916" width="34.5" style="32" customWidth="1"/>
    <col min="6917" max="7071" width="6.75" style="32" customWidth="1"/>
    <col min="7072" max="7168" width="6.875" style="32"/>
    <col min="7169" max="7172" width="34.5" style="32" customWidth="1"/>
    <col min="7173" max="7327" width="6.75" style="32" customWidth="1"/>
    <col min="7328" max="7424" width="6.875" style="32"/>
    <col min="7425" max="7428" width="34.5" style="32" customWidth="1"/>
    <col min="7429" max="7583" width="6.75" style="32" customWidth="1"/>
    <col min="7584" max="7680" width="6.875" style="32"/>
    <col min="7681" max="7684" width="34.5" style="32" customWidth="1"/>
    <col min="7685" max="7839" width="6.75" style="32" customWidth="1"/>
    <col min="7840" max="7936" width="6.875" style="32"/>
    <col min="7937" max="7940" width="34.5" style="32" customWidth="1"/>
    <col min="7941" max="8095" width="6.75" style="32" customWidth="1"/>
    <col min="8096" max="8192" width="6.875" style="32"/>
    <col min="8193" max="8196" width="34.5" style="32" customWidth="1"/>
    <col min="8197" max="8351" width="6.75" style="32" customWidth="1"/>
    <col min="8352" max="8448" width="6.875" style="32"/>
    <col min="8449" max="8452" width="34.5" style="32" customWidth="1"/>
    <col min="8453" max="8607" width="6.75" style="32" customWidth="1"/>
    <col min="8608" max="8704" width="6.875" style="32"/>
    <col min="8705" max="8708" width="34.5" style="32" customWidth="1"/>
    <col min="8709" max="8863" width="6.75" style="32" customWidth="1"/>
    <col min="8864" max="8960" width="6.875" style="32"/>
    <col min="8961" max="8964" width="34.5" style="32" customWidth="1"/>
    <col min="8965" max="9119" width="6.75" style="32" customWidth="1"/>
    <col min="9120" max="9216" width="6.875" style="32"/>
    <col min="9217" max="9220" width="34.5" style="32" customWidth="1"/>
    <col min="9221" max="9375" width="6.75" style="32" customWidth="1"/>
    <col min="9376" max="9472" width="6.875" style="32"/>
    <col min="9473" max="9476" width="34.5" style="32" customWidth="1"/>
    <col min="9477" max="9631" width="6.75" style="32" customWidth="1"/>
    <col min="9632" max="9728" width="6.875" style="32"/>
    <col min="9729" max="9732" width="34.5" style="32" customWidth="1"/>
    <col min="9733" max="9887" width="6.75" style="32" customWidth="1"/>
    <col min="9888" max="9984" width="6.875" style="32"/>
    <col min="9985" max="9988" width="34.5" style="32" customWidth="1"/>
    <col min="9989" max="10143" width="6.75" style="32" customWidth="1"/>
    <col min="10144" max="10240" width="6.875" style="32"/>
    <col min="10241" max="10244" width="34.5" style="32" customWidth="1"/>
    <col min="10245" max="10399" width="6.75" style="32" customWidth="1"/>
    <col min="10400" max="10496" width="6.875" style="32"/>
    <col min="10497" max="10500" width="34.5" style="32" customWidth="1"/>
    <col min="10501" max="10655" width="6.75" style="32" customWidth="1"/>
    <col min="10656" max="10752" width="6.875" style="32"/>
    <col min="10753" max="10756" width="34.5" style="32" customWidth="1"/>
    <col min="10757" max="10911" width="6.75" style="32" customWidth="1"/>
    <col min="10912" max="11008" width="6.875" style="32"/>
    <col min="11009" max="11012" width="34.5" style="32" customWidth="1"/>
    <col min="11013" max="11167" width="6.75" style="32" customWidth="1"/>
    <col min="11168" max="11264" width="6.875" style="32"/>
    <col min="11265" max="11268" width="34.5" style="32" customWidth="1"/>
    <col min="11269" max="11423" width="6.75" style="32" customWidth="1"/>
    <col min="11424" max="11520" width="6.875" style="32"/>
    <col min="11521" max="11524" width="34.5" style="32" customWidth="1"/>
    <col min="11525" max="11679" width="6.75" style="32" customWidth="1"/>
    <col min="11680" max="11776" width="6.875" style="32"/>
    <col min="11777" max="11780" width="34.5" style="32" customWidth="1"/>
    <col min="11781" max="11935" width="6.75" style="32" customWidth="1"/>
    <col min="11936" max="12032" width="6.875" style="32"/>
    <col min="12033" max="12036" width="34.5" style="32" customWidth="1"/>
    <col min="12037" max="12191" width="6.75" style="32" customWidth="1"/>
    <col min="12192" max="12288" width="6.875" style="32"/>
    <col min="12289" max="12292" width="34.5" style="32" customWidth="1"/>
    <col min="12293" max="12447" width="6.75" style="32" customWidth="1"/>
    <col min="12448" max="12544" width="6.875" style="32"/>
    <col min="12545" max="12548" width="34.5" style="32" customWidth="1"/>
    <col min="12549" max="12703" width="6.75" style="32" customWidth="1"/>
    <col min="12704" max="12800" width="6.875" style="32"/>
    <col min="12801" max="12804" width="34.5" style="32" customWidth="1"/>
    <col min="12805" max="12959" width="6.75" style="32" customWidth="1"/>
    <col min="12960" max="13056" width="6.875" style="32"/>
    <col min="13057" max="13060" width="34.5" style="32" customWidth="1"/>
    <col min="13061" max="13215" width="6.75" style="32" customWidth="1"/>
    <col min="13216" max="13312" width="6.875" style="32"/>
    <col min="13313" max="13316" width="34.5" style="32" customWidth="1"/>
    <col min="13317" max="13471" width="6.75" style="32" customWidth="1"/>
    <col min="13472" max="13568" width="6.875" style="32"/>
    <col min="13569" max="13572" width="34.5" style="32" customWidth="1"/>
    <col min="13573" max="13727" width="6.75" style="32" customWidth="1"/>
    <col min="13728" max="13824" width="6.875" style="32"/>
    <col min="13825" max="13828" width="34.5" style="32" customWidth="1"/>
    <col min="13829" max="13983" width="6.75" style="32" customWidth="1"/>
    <col min="13984" max="14080" width="6.875" style="32"/>
    <col min="14081" max="14084" width="34.5" style="32" customWidth="1"/>
    <col min="14085" max="14239" width="6.75" style="32" customWidth="1"/>
    <col min="14240" max="14336" width="6.875" style="32"/>
    <col min="14337" max="14340" width="34.5" style="32" customWidth="1"/>
    <col min="14341" max="14495" width="6.75" style="32" customWidth="1"/>
    <col min="14496" max="14592" width="6.875" style="32"/>
    <col min="14593" max="14596" width="34.5" style="32" customWidth="1"/>
    <col min="14597" max="14751" width="6.75" style="32" customWidth="1"/>
    <col min="14752" max="14848" width="6.875" style="32"/>
    <col min="14849" max="14852" width="34.5" style="32" customWidth="1"/>
    <col min="14853" max="15007" width="6.75" style="32" customWidth="1"/>
    <col min="15008" max="15104" width="6.875" style="32"/>
    <col min="15105" max="15108" width="34.5" style="32" customWidth="1"/>
    <col min="15109" max="15263" width="6.75" style="32" customWidth="1"/>
    <col min="15264" max="15360" width="6.875" style="32"/>
    <col min="15361" max="15364" width="34.5" style="32" customWidth="1"/>
    <col min="15365" max="15519" width="6.75" style="32" customWidth="1"/>
    <col min="15520" max="15616" width="6.875" style="32"/>
    <col min="15617" max="15620" width="34.5" style="32" customWidth="1"/>
    <col min="15621" max="15775" width="6.75" style="32" customWidth="1"/>
    <col min="15776" max="15872" width="6.875" style="32"/>
    <col min="15873" max="15876" width="34.5" style="32" customWidth="1"/>
    <col min="15877" max="16031" width="6.75" style="32" customWidth="1"/>
    <col min="16032" max="16128" width="6.875" style="32"/>
    <col min="16129" max="16132" width="34.5" style="32" customWidth="1"/>
    <col min="16133" max="16287" width="6.75" style="32" customWidth="1"/>
    <col min="16288" max="16384" width="6.875" style="32"/>
  </cols>
  <sheetData>
    <row r="1" spans="1:251" ht="20.100000000000001" customHeight="1">
      <c r="A1" s="31" t="s">
        <v>456</v>
      </c>
      <c r="B1" s="67"/>
      <c r="C1" s="68"/>
      <c r="D1" s="62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ht="38.25" customHeight="1">
      <c r="A2" s="69" t="s">
        <v>479</v>
      </c>
      <c r="B2" s="70"/>
      <c r="C2" s="71"/>
      <c r="D2" s="70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ht="12.75" customHeight="1">
      <c r="A3" s="70"/>
      <c r="B3" s="70"/>
      <c r="C3" s="71"/>
      <c r="D3" s="70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ht="20.100000000000001" customHeight="1">
      <c r="A4" s="36"/>
      <c r="B4" s="72"/>
      <c r="C4" s="73"/>
      <c r="D4" s="55" t="s">
        <v>311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ht="23.25" customHeight="1">
      <c r="A5" s="202" t="s">
        <v>312</v>
      </c>
      <c r="B5" s="202"/>
      <c r="C5" s="202" t="s">
        <v>313</v>
      </c>
      <c r="D5" s="202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ht="24" customHeight="1">
      <c r="A6" s="39" t="s">
        <v>314</v>
      </c>
      <c r="B6" s="74" t="s">
        <v>315</v>
      </c>
      <c r="C6" s="39" t="s">
        <v>314</v>
      </c>
      <c r="D6" s="39" t="s">
        <v>315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20.100000000000001" customHeight="1">
      <c r="A7" s="75" t="s">
        <v>571</v>
      </c>
      <c r="B7" s="128">
        <f>'1 财政拨款收支总表'!B8</f>
        <v>3154.9300000000003</v>
      </c>
      <c r="C7" s="159" t="s">
        <v>462</v>
      </c>
      <c r="D7" s="160">
        <v>1116.51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ht="20.100000000000001" customHeight="1">
      <c r="A8" s="76" t="s">
        <v>410</v>
      </c>
      <c r="B8" s="128">
        <f>'1 财政拨款收支总表'!B9</f>
        <v>0</v>
      </c>
      <c r="C8" s="162" t="s">
        <v>563</v>
      </c>
      <c r="D8" s="160">
        <v>5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ht="20.100000000000001" customHeight="1">
      <c r="A9" s="78" t="s">
        <v>411</v>
      </c>
      <c r="B9" s="128">
        <f>'1 财政拨款收支总表'!B10</f>
        <v>0</v>
      </c>
      <c r="C9" s="159" t="s">
        <v>463</v>
      </c>
      <c r="D9" s="160">
        <v>173.59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ht="20.100000000000001" customHeight="1">
      <c r="A10" s="79" t="s">
        <v>429</v>
      </c>
      <c r="B10" s="80"/>
      <c r="C10" s="159" t="s">
        <v>464</v>
      </c>
      <c r="D10" s="160">
        <v>49.629999999999995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ht="20.100000000000001" customHeight="1">
      <c r="A11" s="79" t="s">
        <v>430</v>
      </c>
      <c r="B11" s="80"/>
      <c r="C11" s="161" t="s">
        <v>465</v>
      </c>
      <c r="D11" s="160">
        <v>816.92000000000007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ht="20.100000000000001" customHeight="1">
      <c r="A12" s="79" t="s">
        <v>431</v>
      </c>
      <c r="B12" s="46"/>
      <c r="C12" s="161" t="s">
        <v>466</v>
      </c>
      <c r="D12" s="160">
        <v>67.84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ht="20.100000000000001" customHeight="1">
      <c r="A13" s="79"/>
      <c r="B13" s="82"/>
      <c r="C13" s="161" t="s">
        <v>467</v>
      </c>
      <c r="D13" s="160">
        <v>125.69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ht="20.100000000000001" customHeight="1">
      <c r="A14" s="79"/>
      <c r="B14" s="82"/>
      <c r="C14" s="159" t="s">
        <v>435</v>
      </c>
      <c r="D14" s="160">
        <v>293.54000000000002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ht="20.100000000000001" customHeight="1">
      <c r="A15" s="79"/>
      <c r="B15" s="50"/>
      <c r="C15" s="159" t="s">
        <v>436</v>
      </c>
      <c r="D15" s="160">
        <v>437.31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ht="20.100000000000001" customHeight="1">
      <c r="A16" s="79"/>
      <c r="B16" s="50"/>
      <c r="C16" s="159" t="s">
        <v>468</v>
      </c>
      <c r="D16" s="160">
        <v>68.900000000000006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1" ht="20.100000000000001" customHeight="1">
      <c r="A17" s="85" t="s">
        <v>412</v>
      </c>
      <c r="B17" s="134">
        <f>SUM(B7:B12)</f>
        <v>3154.9300000000003</v>
      </c>
      <c r="C17" s="107" t="s">
        <v>413</v>
      </c>
      <c r="D17" s="136">
        <f>SUM(D7:D16)</f>
        <v>3154.9300000000003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</row>
    <row r="18" spans="1:251" ht="20.100000000000001" customHeight="1">
      <c r="A18" s="79" t="s">
        <v>414</v>
      </c>
      <c r="B18" s="86"/>
      <c r="C18" s="77" t="s">
        <v>415</v>
      </c>
      <c r="D18" s="136">
        <f>B20-D17</f>
        <v>0</v>
      </c>
      <c r="E18" s="40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</row>
    <row r="19" spans="1:251" ht="20.100000000000001" customHeight="1">
      <c r="A19" s="79" t="s">
        <v>416</v>
      </c>
      <c r="B19" s="46"/>
      <c r="C19" s="81"/>
      <c r="D19" s="84"/>
      <c r="E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</row>
    <row r="20" spans="1:251" ht="20.100000000000001" customHeight="1">
      <c r="A20" s="87" t="s">
        <v>417</v>
      </c>
      <c r="B20" s="135">
        <f>SUM(B17:B19)</f>
        <v>3154.9300000000003</v>
      </c>
      <c r="C20" s="83" t="s">
        <v>418</v>
      </c>
      <c r="D20" s="136">
        <f>SUM(D17:D18)</f>
        <v>3154.9300000000003</v>
      </c>
      <c r="E20" s="40"/>
    </row>
    <row r="27" spans="1:251" ht="20.100000000000001" customHeight="1">
      <c r="C27" s="40"/>
    </row>
  </sheetData>
  <mergeCells count="2">
    <mergeCell ref="A5:B5"/>
    <mergeCell ref="C5:D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>
    <oddFooter xml:space="preserve">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showZeros="0" topLeftCell="A52" workbookViewId="0">
      <selection activeCell="G8" sqref="G8"/>
    </sheetView>
  </sheetViews>
  <sheetFormatPr defaultColWidth="6.875" defaultRowHeight="12.75" customHeight="1"/>
  <cols>
    <col min="1" max="1" width="9.125" style="32" customWidth="1"/>
    <col min="2" max="2" width="42.375" style="32" customWidth="1"/>
    <col min="3" max="12" width="12.625" style="32" customWidth="1"/>
    <col min="13" max="256" width="6.875" style="32"/>
    <col min="257" max="257" width="9.25" style="32" customWidth="1"/>
    <col min="258" max="258" width="44.625" style="32" customWidth="1"/>
    <col min="259" max="268" width="12.625" style="32" customWidth="1"/>
    <col min="269" max="512" width="6.875" style="32"/>
    <col min="513" max="513" width="9.25" style="32" customWidth="1"/>
    <col min="514" max="514" width="44.625" style="32" customWidth="1"/>
    <col min="515" max="524" width="12.625" style="32" customWidth="1"/>
    <col min="525" max="768" width="6.875" style="32"/>
    <col min="769" max="769" width="9.25" style="32" customWidth="1"/>
    <col min="770" max="770" width="44.625" style="32" customWidth="1"/>
    <col min="771" max="780" width="12.625" style="32" customWidth="1"/>
    <col min="781" max="1024" width="6.875" style="32"/>
    <col min="1025" max="1025" width="9.25" style="32" customWidth="1"/>
    <col min="1026" max="1026" width="44.625" style="32" customWidth="1"/>
    <col min="1027" max="1036" width="12.625" style="32" customWidth="1"/>
    <col min="1037" max="1280" width="6.875" style="32"/>
    <col min="1281" max="1281" width="9.25" style="32" customWidth="1"/>
    <col min="1282" max="1282" width="44.625" style="32" customWidth="1"/>
    <col min="1283" max="1292" width="12.625" style="32" customWidth="1"/>
    <col min="1293" max="1536" width="6.875" style="32"/>
    <col min="1537" max="1537" width="9.25" style="32" customWidth="1"/>
    <col min="1538" max="1538" width="44.625" style="32" customWidth="1"/>
    <col min="1539" max="1548" width="12.625" style="32" customWidth="1"/>
    <col min="1549" max="1792" width="6.875" style="32"/>
    <col min="1793" max="1793" width="9.25" style="32" customWidth="1"/>
    <col min="1794" max="1794" width="44.625" style="32" customWidth="1"/>
    <col min="1795" max="1804" width="12.625" style="32" customWidth="1"/>
    <col min="1805" max="2048" width="6.875" style="32"/>
    <col min="2049" max="2049" width="9.25" style="32" customWidth="1"/>
    <col min="2050" max="2050" width="44.625" style="32" customWidth="1"/>
    <col min="2051" max="2060" width="12.625" style="32" customWidth="1"/>
    <col min="2061" max="2304" width="6.875" style="32"/>
    <col min="2305" max="2305" width="9.25" style="32" customWidth="1"/>
    <col min="2306" max="2306" width="44.625" style="32" customWidth="1"/>
    <col min="2307" max="2316" width="12.625" style="32" customWidth="1"/>
    <col min="2317" max="2560" width="6.875" style="32"/>
    <col min="2561" max="2561" width="9.25" style="32" customWidth="1"/>
    <col min="2562" max="2562" width="44.625" style="32" customWidth="1"/>
    <col min="2563" max="2572" width="12.625" style="32" customWidth="1"/>
    <col min="2573" max="2816" width="6.875" style="32"/>
    <col min="2817" max="2817" width="9.25" style="32" customWidth="1"/>
    <col min="2818" max="2818" width="44.625" style="32" customWidth="1"/>
    <col min="2819" max="2828" width="12.625" style="32" customWidth="1"/>
    <col min="2829" max="3072" width="6.875" style="32"/>
    <col min="3073" max="3073" width="9.25" style="32" customWidth="1"/>
    <col min="3074" max="3074" width="44.625" style="32" customWidth="1"/>
    <col min="3075" max="3084" width="12.625" style="32" customWidth="1"/>
    <col min="3085" max="3328" width="6.875" style="32"/>
    <col min="3329" max="3329" width="9.25" style="32" customWidth="1"/>
    <col min="3330" max="3330" width="44.625" style="32" customWidth="1"/>
    <col min="3331" max="3340" width="12.625" style="32" customWidth="1"/>
    <col min="3341" max="3584" width="6.875" style="32"/>
    <col min="3585" max="3585" width="9.25" style="32" customWidth="1"/>
    <col min="3586" max="3586" width="44.625" style="32" customWidth="1"/>
    <col min="3587" max="3596" width="12.625" style="32" customWidth="1"/>
    <col min="3597" max="3840" width="6.875" style="32"/>
    <col min="3841" max="3841" width="9.25" style="32" customWidth="1"/>
    <col min="3842" max="3842" width="44.625" style="32" customWidth="1"/>
    <col min="3843" max="3852" width="12.625" style="32" customWidth="1"/>
    <col min="3853" max="4096" width="6.875" style="32"/>
    <col min="4097" max="4097" width="9.25" style="32" customWidth="1"/>
    <col min="4098" max="4098" width="44.625" style="32" customWidth="1"/>
    <col min="4099" max="4108" width="12.625" style="32" customWidth="1"/>
    <col min="4109" max="4352" width="6.875" style="32"/>
    <col min="4353" max="4353" width="9.25" style="32" customWidth="1"/>
    <col min="4354" max="4354" width="44.625" style="32" customWidth="1"/>
    <col min="4355" max="4364" width="12.625" style="32" customWidth="1"/>
    <col min="4365" max="4608" width="6.875" style="32"/>
    <col min="4609" max="4609" width="9.25" style="32" customWidth="1"/>
    <col min="4610" max="4610" width="44.625" style="32" customWidth="1"/>
    <col min="4611" max="4620" width="12.625" style="32" customWidth="1"/>
    <col min="4621" max="4864" width="6.875" style="32"/>
    <col min="4865" max="4865" width="9.25" style="32" customWidth="1"/>
    <col min="4866" max="4866" width="44.625" style="32" customWidth="1"/>
    <col min="4867" max="4876" width="12.625" style="32" customWidth="1"/>
    <col min="4877" max="5120" width="6.875" style="32"/>
    <col min="5121" max="5121" width="9.25" style="32" customWidth="1"/>
    <col min="5122" max="5122" width="44.625" style="32" customWidth="1"/>
    <col min="5123" max="5132" width="12.625" style="32" customWidth="1"/>
    <col min="5133" max="5376" width="6.875" style="32"/>
    <col min="5377" max="5377" width="9.25" style="32" customWidth="1"/>
    <col min="5378" max="5378" width="44.625" style="32" customWidth="1"/>
    <col min="5379" max="5388" width="12.625" style="32" customWidth="1"/>
    <col min="5389" max="5632" width="6.875" style="32"/>
    <col min="5633" max="5633" width="9.25" style="32" customWidth="1"/>
    <col min="5634" max="5634" width="44.625" style="32" customWidth="1"/>
    <col min="5635" max="5644" width="12.625" style="32" customWidth="1"/>
    <col min="5645" max="5888" width="6.875" style="32"/>
    <col min="5889" max="5889" width="9.25" style="32" customWidth="1"/>
    <col min="5890" max="5890" width="44.625" style="32" customWidth="1"/>
    <col min="5891" max="5900" width="12.625" style="32" customWidth="1"/>
    <col min="5901" max="6144" width="6.875" style="32"/>
    <col min="6145" max="6145" width="9.25" style="32" customWidth="1"/>
    <col min="6146" max="6146" width="44.625" style="32" customWidth="1"/>
    <col min="6147" max="6156" width="12.625" style="32" customWidth="1"/>
    <col min="6157" max="6400" width="6.875" style="32"/>
    <col min="6401" max="6401" width="9.25" style="32" customWidth="1"/>
    <col min="6402" max="6402" width="44.625" style="32" customWidth="1"/>
    <col min="6403" max="6412" width="12.625" style="32" customWidth="1"/>
    <col min="6413" max="6656" width="6.875" style="32"/>
    <col min="6657" max="6657" width="9.25" style="32" customWidth="1"/>
    <col min="6658" max="6658" width="44.625" style="32" customWidth="1"/>
    <col min="6659" max="6668" width="12.625" style="32" customWidth="1"/>
    <col min="6669" max="6912" width="6.875" style="32"/>
    <col min="6913" max="6913" width="9.25" style="32" customWidth="1"/>
    <col min="6914" max="6914" width="44.625" style="32" customWidth="1"/>
    <col min="6915" max="6924" width="12.625" style="32" customWidth="1"/>
    <col min="6925" max="7168" width="6.875" style="32"/>
    <col min="7169" max="7169" width="9.25" style="32" customWidth="1"/>
    <col min="7170" max="7170" width="44.625" style="32" customWidth="1"/>
    <col min="7171" max="7180" width="12.625" style="32" customWidth="1"/>
    <col min="7181" max="7424" width="6.875" style="32"/>
    <col min="7425" max="7425" width="9.25" style="32" customWidth="1"/>
    <col min="7426" max="7426" width="44.625" style="32" customWidth="1"/>
    <col min="7427" max="7436" width="12.625" style="32" customWidth="1"/>
    <col min="7437" max="7680" width="6.875" style="32"/>
    <col min="7681" max="7681" width="9.25" style="32" customWidth="1"/>
    <col min="7682" max="7682" width="44.625" style="32" customWidth="1"/>
    <col min="7683" max="7692" width="12.625" style="32" customWidth="1"/>
    <col min="7693" max="7936" width="6.875" style="32"/>
    <col min="7937" max="7937" width="9.25" style="32" customWidth="1"/>
    <col min="7938" max="7938" width="44.625" style="32" customWidth="1"/>
    <col min="7939" max="7948" width="12.625" style="32" customWidth="1"/>
    <col min="7949" max="8192" width="6.875" style="32"/>
    <col min="8193" max="8193" width="9.25" style="32" customWidth="1"/>
    <col min="8194" max="8194" width="44.625" style="32" customWidth="1"/>
    <col min="8195" max="8204" width="12.625" style="32" customWidth="1"/>
    <col min="8205" max="8448" width="6.875" style="32"/>
    <col min="8449" max="8449" width="9.25" style="32" customWidth="1"/>
    <col min="8450" max="8450" width="44.625" style="32" customWidth="1"/>
    <col min="8451" max="8460" width="12.625" style="32" customWidth="1"/>
    <col min="8461" max="8704" width="6.875" style="32"/>
    <col min="8705" max="8705" width="9.25" style="32" customWidth="1"/>
    <col min="8706" max="8706" width="44.625" style="32" customWidth="1"/>
    <col min="8707" max="8716" width="12.625" style="32" customWidth="1"/>
    <col min="8717" max="8960" width="6.875" style="32"/>
    <col min="8961" max="8961" width="9.25" style="32" customWidth="1"/>
    <col min="8962" max="8962" width="44.625" style="32" customWidth="1"/>
    <col min="8963" max="8972" width="12.625" style="32" customWidth="1"/>
    <col min="8973" max="9216" width="6.875" style="32"/>
    <col min="9217" max="9217" width="9.25" style="32" customWidth="1"/>
    <col min="9218" max="9218" width="44.625" style="32" customWidth="1"/>
    <col min="9219" max="9228" width="12.625" style="32" customWidth="1"/>
    <col min="9229" max="9472" width="6.875" style="32"/>
    <col min="9473" max="9473" width="9.25" style="32" customWidth="1"/>
    <col min="9474" max="9474" width="44.625" style="32" customWidth="1"/>
    <col min="9475" max="9484" width="12.625" style="32" customWidth="1"/>
    <col min="9485" max="9728" width="6.875" style="32"/>
    <col min="9729" max="9729" width="9.25" style="32" customWidth="1"/>
    <col min="9730" max="9730" width="44.625" style="32" customWidth="1"/>
    <col min="9731" max="9740" width="12.625" style="32" customWidth="1"/>
    <col min="9741" max="9984" width="6.875" style="32"/>
    <col min="9985" max="9985" width="9.25" style="32" customWidth="1"/>
    <col min="9986" max="9986" width="44.625" style="32" customWidth="1"/>
    <col min="9987" max="9996" width="12.625" style="32" customWidth="1"/>
    <col min="9997" max="10240" width="6.875" style="32"/>
    <col min="10241" max="10241" width="9.25" style="32" customWidth="1"/>
    <col min="10242" max="10242" width="44.625" style="32" customWidth="1"/>
    <col min="10243" max="10252" width="12.625" style="32" customWidth="1"/>
    <col min="10253" max="10496" width="6.875" style="32"/>
    <col min="10497" max="10497" width="9.25" style="32" customWidth="1"/>
    <col min="10498" max="10498" width="44.625" style="32" customWidth="1"/>
    <col min="10499" max="10508" width="12.625" style="32" customWidth="1"/>
    <col min="10509" max="10752" width="6.875" style="32"/>
    <col min="10753" max="10753" width="9.25" style="32" customWidth="1"/>
    <col min="10754" max="10754" width="44.625" style="32" customWidth="1"/>
    <col min="10755" max="10764" width="12.625" style="32" customWidth="1"/>
    <col min="10765" max="11008" width="6.875" style="32"/>
    <col min="11009" max="11009" width="9.25" style="32" customWidth="1"/>
    <col min="11010" max="11010" width="44.625" style="32" customWidth="1"/>
    <col min="11011" max="11020" width="12.625" style="32" customWidth="1"/>
    <col min="11021" max="11264" width="6.875" style="32"/>
    <col min="11265" max="11265" width="9.25" style="32" customWidth="1"/>
    <col min="11266" max="11266" width="44.625" style="32" customWidth="1"/>
    <col min="11267" max="11276" width="12.625" style="32" customWidth="1"/>
    <col min="11277" max="11520" width="6.875" style="32"/>
    <col min="11521" max="11521" width="9.25" style="32" customWidth="1"/>
    <col min="11522" max="11522" width="44.625" style="32" customWidth="1"/>
    <col min="11523" max="11532" width="12.625" style="32" customWidth="1"/>
    <col min="11533" max="11776" width="6.875" style="32"/>
    <col min="11777" max="11777" width="9.25" style="32" customWidth="1"/>
    <col min="11778" max="11778" width="44.625" style="32" customWidth="1"/>
    <col min="11779" max="11788" width="12.625" style="32" customWidth="1"/>
    <col min="11789" max="12032" width="6.875" style="32"/>
    <col min="12033" max="12033" width="9.25" style="32" customWidth="1"/>
    <col min="12034" max="12034" width="44.625" style="32" customWidth="1"/>
    <col min="12035" max="12044" width="12.625" style="32" customWidth="1"/>
    <col min="12045" max="12288" width="6.875" style="32"/>
    <col min="12289" max="12289" width="9.25" style="32" customWidth="1"/>
    <col min="12290" max="12290" width="44.625" style="32" customWidth="1"/>
    <col min="12291" max="12300" width="12.625" style="32" customWidth="1"/>
    <col min="12301" max="12544" width="6.875" style="32"/>
    <col min="12545" max="12545" width="9.25" style="32" customWidth="1"/>
    <col min="12546" max="12546" width="44.625" style="32" customWidth="1"/>
    <col min="12547" max="12556" width="12.625" style="32" customWidth="1"/>
    <col min="12557" max="12800" width="6.875" style="32"/>
    <col min="12801" max="12801" width="9.25" style="32" customWidth="1"/>
    <col min="12802" max="12802" width="44.625" style="32" customWidth="1"/>
    <col min="12803" max="12812" width="12.625" style="32" customWidth="1"/>
    <col min="12813" max="13056" width="6.875" style="32"/>
    <col min="13057" max="13057" width="9.25" style="32" customWidth="1"/>
    <col min="13058" max="13058" width="44.625" style="32" customWidth="1"/>
    <col min="13059" max="13068" width="12.625" style="32" customWidth="1"/>
    <col min="13069" max="13312" width="6.875" style="32"/>
    <col min="13313" max="13313" width="9.25" style="32" customWidth="1"/>
    <col min="13314" max="13314" width="44.625" style="32" customWidth="1"/>
    <col min="13315" max="13324" width="12.625" style="32" customWidth="1"/>
    <col min="13325" max="13568" width="6.875" style="32"/>
    <col min="13569" max="13569" width="9.25" style="32" customWidth="1"/>
    <col min="13570" max="13570" width="44.625" style="32" customWidth="1"/>
    <col min="13571" max="13580" width="12.625" style="32" customWidth="1"/>
    <col min="13581" max="13824" width="6.875" style="32"/>
    <col min="13825" max="13825" width="9.25" style="32" customWidth="1"/>
    <col min="13826" max="13826" width="44.625" style="32" customWidth="1"/>
    <col min="13827" max="13836" width="12.625" style="32" customWidth="1"/>
    <col min="13837" max="14080" width="6.875" style="32"/>
    <col min="14081" max="14081" width="9.25" style="32" customWidth="1"/>
    <col min="14082" max="14082" width="44.625" style="32" customWidth="1"/>
    <col min="14083" max="14092" width="12.625" style="32" customWidth="1"/>
    <col min="14093" max="14336" width="6.875" style="32"/>
    <col min="14337" max="14337" width="9.25" style="32" customWidth="1"/>
    <col min="14338" max="14338" width="44.625" style="32" customWidth="1"/>
    <col min="14339" max="14348" width="12.625" style="32" customWidth="1"/>
    <col min="14349" max="14592" width="6.875" style="32"/>
    <col min="14593" max="14593" width="9.25" style="32" customWidth="1"/>
    <col min="14594" max="14594" width="44.625" style="32" customWidth="1"/>
    <col min="14595" max="14604" width="12.625" style="32" customWidth="1"/>
    <col min="14605" max="14848" width="6.875" style="32"/>
    <col min="14849" max="14849" width="9.25" style="32" customWidth="1"/>
    <col min="14850" max="14850" width="44.625" style="32" customWidth="1"/>
    <col min="14851" max="14860" width="12.625" style="32" customWidth="1"/>
    <col min="14861" max="15104" width="6.875" style="32"/>
    <col min="15105" max="15105" width="9.25" style="32" customWidth="1"/>
    <col min="15106" max="15106" width="44.625" style="32" customWidth="1"/>
    <col min="15107" max="15116" width="12.625" style="32" customWidth="1"/>
    <col min="15117" max="15360" width="6.875" style="32"/>
    <col min="15361" max="15361" width="9.25" style="32" customWidth="1"/>
    <col min="15362" max="15362" width="44.625" style="32" customWidth="1"/>
    <col min="15363" max="15372" width="12.625" style="32" customWidth="1"/>
    <col min="15373" max="15616" width="6.875" style="32"/>
    <col min="15617" max="15617" width="9.25" style="32" customWidth="1"/>
    <col min="15618" max="15618" width="44.625" style="32" customWidth="1"/>
    <col min="15619" max="15628" width="12.625" style="32" customWidth="1"/>
    <col min="15629" max="15872" width="6.875" style="32"/>
    <col min="15873" max="15873" width="9.25" style="32" customWidth="1"/>
    <col min="15874" max="15874" width="44.625" style="32" customWidth="1"/>
    <col min="15875" max="15884" width="12.625" style="32" customWidth="1"/>
    <col min="15885" max="16128" width="6.875" style="32"/>
    <col min="16129" max="16129" width="9.25" style="32" customWidth="1"/>
    <col min="16130" max="16130" width="44.625" style="32" customWidth="1"/>
    <col min="16131" max="16140" width="12.625" style="32" customWidth="1"/>
    <col min="16141" max="16384" width="6.875" style="32"/>
  </cols>
  <sheetData>
    <row r="1" spans="1:12" ht="20.100000000000001" customHeight="1">
      <c r="A1" s="31" t="s">
        <v>457</v>
      </c>
      <c r="L1" s="88"/>
    </row>
    <row r="2" spans="1:12" ht="43.5" customHeight="1">
      <c r="A2" s="89" t="s">
        <v>480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0.100000000000001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20.100000000000001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3" t="s">
        <v>311</v>
      </c>
    </row>
    <row r="5" spans="1:12" ht="24" customHeight="1">
      <c r="A5" s="202" t="s">
        <v>419</v>
      </c>
      <c r="B5" s="202"/>
      <c r="C5" s="215" t="s">
        <v>316</v>
      </c>
      <c r="D5" s="211" t="s">
        <v>416</v>
      </c>
      <c r="E5" s="211" t="s">
        <v>420</v>
      </c>
      <c r="F5" s="211" t="s">
        <v>410</v>
      </c>
      <c r="G5" s="211" t="s">
        <v>411</v>
      </c>
      <c r="H5" s="214" t="s">
        <v>429</v>
      </c>
      <c r="I5" s="215"/>
      <c r="J5" s="211" t="s">
        <v>430</v>
      </c>
      <c r="K5" s="211" t="s">
        <v>431</v>
      </c>
      <c r="L5" s="216" t="s">
        <v>414</v>
      </c>
    </row>
    <row r="6" spans="1:12" ht="42" customHeight="1">
      <c r="A6" s="94" t="s">
        <v>330</v>
      </c>
      <c r="B6" s="95" t="s">
        <v>331</v>
      </c>
      <c r="C6" s="209"/>
      <c r="D6" s="209"/>
      <c r="E6" s="209"/>
      <c r="F6" s="209"/>
      <c r="G6" s="209"/>
      <c r="H6" s="102" t="s">
        <v>432</v>
      </c>
      <c r="I6" s="102" t="s">
        <v>461</v>
      </c>
      <c r="J6" s="209"/>
      <c r="K6" s="209"/>
      <c r="L6" s="209"/>
    </row>
    <row r="7" spans="1:12" s="137" customFormat="1" ht="20.100000000000001" customHeight="1">
      <c r="A7" s="212" t="s">
        <v>446</v>
      </c>
      <c r="B7" s="213"/>
      <c r="C7" s="153">
        <f>C8+C17+C20+C25+C28+C40+C45+C50+C55+C60</f>
        <v>3154.9300000000003</v>
      </c>
      <c r="D7" s="153">
        <f t="shared" ref="D7:E7" si="0">D8+D17+D20+D25+D28+D40+D45+D50+D55+D60</f>
        <v>0</v>
      </c>
      <c r="E7" s="153">
        <f t="shared" si="0"/>
        <v>3154.9300000000003</v>
      </c>
      <c r="F7" s="140"/>
      <c r="G7" s="140"/>
      <c r="H7" s="140"/>
      <c r="I7" s="140"/>
      <c r="J7" s="140"/>
      <c r="K7" s="140"/>
      <c r="L7" s="140"/>
    </row>
    <row r="8" spans="1:12" s="156" customFormat="1" ht="20.100000000000001" customHeight="1">
      <c r="A8" s="143">
        <v>201</v>
      </c>
      <c r="B8" s="148" t="s">
        <v>482</v>
      </c>
      <c r="C8" s="146">
        <f t="shared" ref="C8:C62" si="1">SUM(D8:L8)</f>
        <v>1116.51</v>
      </c>
      <c r="D8" s="152">
        <f>D9+D11+D15</f>
        <v>0</v>
      </c>
      <c r="E8" s="152">
        <v>1116.51</v>
      </c>
      <c r="F8" s="152"/>
      <c r="G8" s="152"/>
      <c r="H8" s="152"/>
      <c r="I8" s="152"/>
      <c r="J8" s="152"/>
      <c r="K8" s="152"/>
      <c r="L8" s="152"/>
    </row>
    <row r="9" spans="1:12" s="137" customFormat="1" ht="20.100000000000001" customHeight="1">
      <c r="A9" s="139" t="s">
        <v>469</v>
      </c>
      <c r="B9" s="49" t="s">
        <v>520</v>
      </c>
      <c r="C9" s="128">
        <f t="shared" si="1"/>
        <v>6.6</v>
      </c>
      <c r="D9" s="128">
        <f>D10</f>
        <v>0</v>
      </c>
      <c r="E9" s="128">
        <v>6.6</v>
      </c>
      <c r="F9" s="128">
        <f t="shared" ref="F9:L9" si="2">SUM(F10:F19)</f>
        <v>0</v>
      </c>
      <c r="G9" s="128">
        <f t="shared" si="2"/>
        <v>0</v>
      </c>
      <c r="H9" s="128">
        <f t="shared" si="2"/>
        <v>0</v>
      </c>
      <c r="I9" s="128">
        <f t="shared" si="2"/>
        <v>0</v>
      </c>
      <c r="J9" s="128">
        <f t="shared" si="2"/>
        <v>0</v>
      </c>
      <c r="K9" s="128">
        <f t="shared" si="2"/>
        <v>0</v>
      </c>
      <c r="L9" s="128">
        <f t="shared" si="2"/>
        <v>0</v>
      </c>
    </row>
    <row r="10" spans="1:12" s="137" customFormat="1" ht="20.100000000000001" customHeight="1">
      <c r="A10" s="139" t="s">
        <v>470</v>
      </c>
      <c r="B10" s="49" t="s">
        <v>524</v>
      </c>
      <c r="C10" s="128">
        <f t="shared" si="1"/>
        <v>6.6</v>
      </c>
      <c r="D10" s="46"/>
      <c r="E10" s="165">
        <v>6.6</v>
      </c>
      <c r="F10" s="46"/>
      <c r="G10" s="46"/>
      <c r="H10" s="46"/>
      <c r="I10" s="46"/>
      <c r="J10" s="46"/>
      <c r="K10" s="46"/>
      <c r="L10" s="46"/>
    </row>
    <row r="11" spans="1:12" s="137" customFormat="1" ht="20.100000000000001" customHeight="1">
      <c r="A11" s="139">
        <v>20103</v>
      </c>
      <c r="B11" s="49" t="s">
        <v>483</v>
      </c>
      <c r="C11" s="128">
        <f t="shared" si="1"/>
        <v>1093.25</v>
      </c>
      <c r="D11" s="46">
        <f>D12+D13+D14</f>
        <v>0</v>
      </c>
      <c r="E11" s="165">
        <v>1093.25</v>
      </c>
      <c r="F11" s="46"/>
      <c r="G11" s="46"/>
      <c r="H11" s="46"/>
      <c r="I11" s="46"/>
      <c r="J11" s="46"/>
      <c r="K11" s="46"/>
      <c r="L11" s="46"/>
    </row>
    <row r="12" spans="1:12" s="137" customFormat="1" ht="20.100000000000001" customHeight="1">
      <c r="A12" s="139">
        <v>2010301</v>
      </c>
      <c r="B12" s="49" t="s">
        <v>484</v>
      </c>
      <c r="C12" s="128">
        <f t="shared" si="1"/>
        <v>797.92</v>
      </c>
      <c r="D12" s="46"/>
      <c r="E12" s="165">
        <v>797.92</v>
      </c>
      <c r="F12" s="46"/>
      <c r="G12" s="46"/>
      <c r="H12" s="46"/>
      <c r="I12" s="46"/>
      <c r="J12" s="46"/>
      <c r="K12" s="46"/>
      <c r="L12" s="46"/>
    </row>
    <row r="13" spans="1:12" s="137" customFormat="1" ht="20.100000000000001" customHeight="1">
      <c r="A13" s="139">
        <v>2010350</v>
      </c>
      <c r="B13" s="49" t="s">
        <v>485</v>
      </c>
      <c r="C13" s="128">
        <f t="shared" si="1"/>
        <v>72.680000000000007</v>
      </c>
      <c r="D13" s="46"/>
      <c r="E13" s="165">
        <v>72.680000000000007</v>
      </c>
      <c r="F13" s="46"/>
      <c r="G13" s="46"/>
      <c r="H13" s="46"/>
      <c r="I13" s="46"/>
      <c r="J13" s="46"/>
      <c r="K13" s="46"/>
      <c r="L13" s="46"/>
    </row>
    <row r="14" spans="1:12" s="137" customFormat="1" ht="20.100000000000001" customHeight="1">
      <c r="A14" s="139" t="s">
        <v>522</v>
      </c>
      <c r="B14" s="49" t="s">
        <v>526</v>
      </c>
      <c r="C14" s="128">
        <f t="shared" si="1"/>
        <v>222.65</v>
      </c>
      <c r="D14" s="46"/>
      <c r="E14" s="165">
        <v>222.65</v>
      </c>
      <c r="F14" s="46"/>
      <c r="G14" s="46"/>
      <c r="H14" s="46"/>
      <c r="I14" s="46"/>
      <c r="J14" s="46"/>
      <c r="K14" s="46"/>
      <c r="L14" s="46"/>
    </row>
    <row r="15" spans="1:12" s="137" customFormat="1" ht="20.100000000000001" customHeight="1">
      <c r="A15" s="139">
        <v>20132</v>
      </c>
      <c r="B15" s="49" t="s">
        <v>486</v>
      </c>
      <c r="C15" s="128">
        <f t="shared" si="1"/>
        <v>16.66</v>
      </c>
      <c r="D15" s="165">
        <f>D16</f>
        <v>0</v>
      </c>
      <c r="E15" s="165">
        <f>E16</f>
        <v>16.66</v>
      </c>
      <c r="F15" s="46"/>
      <c r="G15" s="46"/>
      <c r="H15" s="46"/>
      <c r="I15" s="46"/>
      <c r="J15" s="46"/>
      <c r="K15" s="46"/>
      <c r="L15" s="46"/>
    </row>
    <row r="16" spans="1:12" s="137" customFormat="1" ht="20.100000000000001" customHeight="1">
      <c r="A16" s="139" t="s">
        <v>528</v>
      </c>
      <c r="B16" s="49" t="s">
        <v>530</v>
      </c>
      <c r="C16" s="128">
        <f t="shared" si="1"/>
        <v>16.66</v>
      </c>
      <c r="D16" s="46"/>
      <c r="E16" s="165">
        <v>16.66</v>
      </c>
      <c r="F16" s="46"/>
      <c r="G16" s="46"/>
      <c r="H16" s="46"/>
      <c r="I16" s="46"/>
      <c r="J16" s="46"/>
      <c r="K16" s="46"/>
      <c r="L16" s="46"/>
    </row>
    <row r="17" spans="1:12" s="156" customFormat="1" ht="20.100000000000001" customHeight="1">
      <c r="A17" s="143" t="s">
        <v>533</v>
      </c>
      <c r="B17" s="148" t="s">
        <v>539</v>
      </c>
      <c r="C17" s="146">
        <f t="shared" si="1"/>
        <v>5</v>
      </c>
      <c r="D17" s="152">
        <f>D18</f>
        <v>0</v>
      </c>
      <c r="E17" s="166">
        <v>5</v>
      </c>
      <c r="F17" s="152"/>
      <c r="G17" s="152"/>
      <c r="H17" s="152"/>
      <c r="I17" s="152"/>
      <c r="J17" s="152"/>
      <c r="K17" s="152"/>
      <c r="L17" s="152"/>
    </row>
    <row r="18" spans="1:12" s="137" customFormat="1" ht="20.100000000000001" customHeight="1">
      <c r="A18" s="139" t="s">
        <v>535</v>
      </c>
      <c r="B18" s="49" t="s">
        <v>541</v>
      </c>
      <c r="C18" s="128">
        <f t="shared" si="1"/>
        <v>5</v>
      </c>
      <c r="D18" s="46">
        <f>D19</f>
        <v>0</v>
      </c>
      <c r="E18" s="165">
        <f>E19</f>
        <v>5</v>
      </c>
      <c r="F18" s="46"/>
      <c r="G18" s="46"/>
      <c r="H18" s="46"/>
      <c r="I18" s="46"/>
      <c r="J18" s="46"/>
      <c r="K18" s="46"/>
      <c r="L18" s="46"/>
    </row>
    <row r="19" spans="1:12" s="137" customFormat="1" ht="21" customHeight="1">
      <c r="A19" s="139" t="s">
        <v>537</v>
      </c>
      <c r="B19" s="49" t="s">
        <v>544</v>
      </c>
      <c r="C19" s="128">
        <f t="shared" si="1"/>
        <v>5</v>
      </c>
      <c r="D19" s="51"/>
      <c r="E19" s="167">
        <v>5</v>
      </c>
      <c r="F19" s="138"/>
      <c r="G19" s="138"/>
      <c r="H19" s="138"/>
      <c r="I19" s="138"/>
      <c r="J19" s="138"/>
      <c r="K19" s="138"/>
      <c r="L19" s="138"/>
    </row>
    <row r="20" spans="1:12" s="156" customFormat="1" ht="21" customHeight="1">
      <c r="A20" s="143">
        <v>204</v>
      </c>
      <c r="B20" s="148" t="s">
        <v>487</v>
      </c>
      <c r="C20" s="146">
        <f t="shared" si="1"/>
        <v>173.59</v>
      </c>
      <c r="D20" s="157">
        <f>D21</f>
        <v>0</v>
      </c>
      <c r="E20" s="168">
        <v>173.59</v>
      </c>
      <c r="F20" s="158"/>
      <c r="G20" s="158"/>
      <c r="H20" s="158"/>
      <c r="I20" s="158"/>
      <c r="J20" s="158"/>
      <c r="K20" s="158"/>
      <c r="L20" s="158"/>
    </row>
    <row r="21" spans="1:12" s="137" customFormat="1" ht="21" customHeight="1">
      <c r="A21" s="139">
        <v>20499</v>
      </c>
      <c r="B21" s="49" t="s">
        <v>488</v>
      </c>
      <c r="C21" s="128">
        <f t="shared" si="1"/>
        <v>7.84</v>
      </c>
      <c r="D21" s="51">
        <f>D22</f>
        <v>0</v>
      </c>
      <c r="E21" s="167">
        <v>7.84</v>
      </c>
      <c r="F21" s="138"/>
      <c r="G21" s="138"/>
      <c r="H21" s="138"/>
      <c r="I21" s="138"/>
      <c r="J21" s="138"/>
      <c r="K21" s="138"/>
      <c r="L21" s="138"/>
    </row>
    <row r="22" spans="1:12" s="137" customFormat="1" ht="21" customHeight="1">
      <c r="A22" s="139" t="s">
        <v>532</v>
      </c>
      <c r="B22" s="49" t="s">
        <v>489</v>
      </c>
      <c r="C22" s="128">
        <f t="shared" si="1"/>
        <v>7.84</v>
      </c>
      <c r="D22" s="51"/>
      <c r="E22" s="167">
        <v>7.84</v>
      </c>
      <c r="F22" s="138"/>
      <c r="G22" s="138"/>
      <c r="H22" s="138"/>
      <c r="I22" s="138"/>
      <c r="J22" s="138"/>
      <c r="K22" s="138"/>
      <c r="L22" s="138"/>
    </row>
    <row r="23" spans="1:12" ht="20.100000000000001" customHeight="1">
      <c r="A23" s="139" t="s">
        <v>620</v>
      </c>
      <c r="B23" s="130" t="s">
        <v>488</v>
      </c>
      <c r="C23" s="171">
        <f t="shared" ref="C23:C24" si="3">SUM(D23:E23)</f>
        <v>165.75</v>
      </c>
      <c r="D23" s="172"/>
      <c r="E23" s="172">
        <f>E24</f>
        <v>165.75</v>
      </c>
      <c r="F23" s="142"/>
      <c r="G23" s="142"/>
      <c r="H23" s="142"/>
      <c r="I23" s="142"/>
      <c r="J23" s="142"/>
      <c r="K23" s="142"/>
      <c r="L23" s="142"/>
    </row>
    <row r="24" spans="1:12" ht="20.100000000000001" customHeight="1">
      <c r="A24" s="139" t="s">
        <v>621</v>
      </c>
      <c r="B24" s="130" t="s">
        <v>622</v>
      </c>
      <c r="C24" s="171">
        <f t="shared" si="3"/>
        <v>165.75</v>
      </c>
      <c r="D24" s="172"/>
      <c r="E24" s="172">
        <v>165.75</v>
      </c>
      <c r="F24" s="142"/>
      <c r="G24" s="142"/>
      <c r="H24" s="142"/>
      <c r="I24" s="142"/>
      <c r="J24" s="142"/>
      <c r="K24" s="142"/>
      <c r="L24" s="142"/>
    </row>
    <row r="25" spans="1:12" s="156" customFormat="1" ht="21" customHeight="1">
      <c r="A25" s="143">
        <v>207</v>
      </c>
      <c r="B25" s="148" t="s">
        <v>490</v>
      </c>
      <c r="C25" s="146">
        <f t="shared" si="1"/>
        <v>49.629999999999995</v>
      </c>
      <c r="D25" s="157">
        <f>D26</f>
        <v>0</v>
      </c>
      <c r="E25" s="168">
        <f>E26</f>
        <v>49.629999999999995</v>
      </c>
      <c r="F25" s="158"/>
      <c r="G25" s="158"/>
      <c r="H25" s="158"/>
      <c r="I25" s="158"/>
      <c r="J25" s="158"/>
      <c r="K25" s="158"/>
      <c r="L25" s="158"/>
    </row>
    <row r="26" spans="1:12" s="137" customFormat="1" ht="21" customHeight="1">
      <c r="A26" s="139">
        <v>20701</v>
      </c>
      <c r="B26" s="49" t="s">
        <v>491</v>
      </c>
      <c r="C26" s="128">
        <f t="shared" si="1"/>
        <v>49.629999999999995</v>
      </c>
      <c r="D26" s="51">
        <f>D27</f>
        <v>0</v>
      </c>
      <c r="E26" s="167">
        <f>E27</f>
        <v>49.629999999999995</v>
      </c>
      <c r="F26" s="138"/>
      <c r="G26" s="138"/>
      <c r="H26" s="138"/>
      <c r="I26" s="138"/>
      <c r="J26" s="138"/>
      <c r="K26" s="138"/>
      <c r="L26" s="138"/>
    </row>
    <row r="27" spans="1:12" s="137" customFormat="1" ht="21" customHeight="1">
      <c r="A27" s="139">
        <v>2070109</v>
      </c>
      <c r="B27" s="49" t="s">
        <v>492</v>
      </c>
      <c r="C27" s="128">
        <f t="shared" si="1"/>
        <v>49.629999999999995</v>
      </c>
      <c r="D27" s="51"/>
      <c r="E27" s="167">
        <v>49.629999999999995</v>
      </c>
      <c r="F27" s="138"/>
      <c r="G27" s="138"/>
      <c r="H27" s="138"/>
      <c r="I27" s="138"/>
      <c r="J27" s="138"/>
      <c r="K27" s="138"/>
      <c r="L27" s="138"/>
    </row>
    <row r="28" spans="1:12" s="156" customFormat="1" ht="21" customHeight="1">
      <c r="A28" s="143">
        <v>208</v>
      </c>
      <c r="B28" s="148" t="s">
        <v>493</v>
      </c>
      <c r="C28" s="146">
        <f t="shared" si="1"/>
        <v>816.92000000000007</v>
      </c>
      <c r="D28" s="157">
        <f>D29+D31+D33+D38</f>
        <v>0</v>
      </c>
      <c r="E28" s="168">
        <f>E29+E31+E33+E38</f>
        <v>816.92000000000007</v>
      </c>
      <c r="F28" s="158"/>
      <c r="G28" s="158"/>
      <c r="H28" s="158"/>
      <c r="I28" s="158"/>
      <c r="J28" s="158"/>
      <c r="K28" s="158"/>
      <c r="L28" s="158"/>
    </row>
    <row r="29" spans="1:12" s="137" customFormat="1" ht="21" customHeight="1">
      <c r="A29" s="139">
        <v>20801</v>
      </c>
      <c r="B29" s="49" t="s">
        <v>494</v>
      </c>
      <c r="C29" s="128">
        <f t="shared" si="1"/>
        <v>58.37</v>
      </c>
      <c r="D29" s="51">
        <f>D30</f>
        <v>0</v>
      </c>
      <c r="E29" s="167">
        <v>58.37</v>
      </c>
      <c r="F29" s="138"/>
      <c r="G29" s="138"/>
      <c r="H29" s="138"/>
      <c r="I29" s="138"/>
      <c r="J29" s="138"/>
      <c r="K29" s="138"/>
      <c r="L29" s="138"/>
    </row>
    <row r="30" spans="1:12" s="137" customFormat="1" ht="21" customHeight="1">
      <c r="A30" s="139">
        <v>2080109</v>
      </c>
      <c r="B30" s="49" t="s">
        <v>495</v>
      </c>
      <c r="C30" s="128">
        <f t="shared" si="1"/>
        <v>58.37</v>
      </c>
      <c r="D30" s="51"/>
      <c r="E30" s="167">
        <v>58.37</v>
      </c>
      <c r="F30" s="138"/>
      <c r="G30" s="138"/>
      <c r="H30" s="138"/>
      <c r="I30" s="138"/>
      <c r="J30" s="138"/>
      <c r="K30" s="138"/>
      <c r="L30" s="138"/>
    </row>
    <row r="31" spans="1:12" s="137" customFormat="1" ht="21" customHeight="1">
      <c r="A31" s="139">
        <v>20802</v>
      </c>
      <c r="B31" s="49" t="s">
        <v>496</v>
      </c>
      <c r="C31" s="128">
        <f t="shared" si="1"/>
        <v>559.20000000000005</v>
      </c>
      <c r="D31" s="51">
        <f>D32</f>
        <v>0</v>
      </c>
      <c r="E31" s="167">
        <v>559.20000000000005</v>
      </c>
      <c r="F31" s="138"/>
      <c r="G31" s="138"/>
      <c r="H31" s="138"/>
      <c r="I31" s="138"/>
      <c r="J31" s="138"/>
      <c r="K31" s="138"/>
      <c r="L31" s="138"/>
    </row>
    <row r="32" spans="1:12" s="137" customFormat="1" ht="21" customHeight="1">
      <c r="A32" s="139">
        <v>2080208</v>
      </c>
      <c r="B32" s="49" t="s">
        <v>497</v>
      </c>
      <c r="C32" s="128">
        <f t="shared" si="1"/>
        <v>559.20000000000005</v>
      </c>
      <c r="D32" s="51"/>
      <c r="E32" s="167">
        <v>559.20000000000005</v>
      </c>
      <c r="F32" s="138"/>
      <c r="G32" s="138"/>
      <c r="H32" s="138"/>
      <c r="I32" s="138"/>
      <c r="J32" s="138"/>
      <c r="K32" s="138"/>
      <c r="L32" s="138"/>
    </row>
    <row r="33" spans="1:12" s="137" customFormat="1" ht="21" customHeight="1">
      <c r="A33" s="139">
        <v>20805</v>
      </c>
      <c r="B33" s="49" t="s">
        <v>498</v>
      </c>
      <c r="C33" s="128">
        <f t="shared" si="1"/>
        <v>169.32999999999998</v>
      </c>
      <c r="D33" s="51">
        <f>D36+D37</f>
        <v>0</v>
      </c>
      <c r="E33" s="167">
        <v>169.32999999999998</v>
      </c>
      <c r="F33" s="138"/>
      <c r="G33" s="138"/>
      <c r="H33" s="138"/>
      <c r="I33" s="138"/>
      <c r="J33" s="138"/>
      <c r="K33" s="138"/>
      <c r="L33" s="138"/>
    </row>
    <row r="34" spans="1:12" ht="20.100000000000001" customHeight="1">
      <c r="A34" s="139" t="s">
        <v>623</v>
      </c>
      <c r="B34" s="130" t="s">
        <v>625</v>
      </c>
      <c r="C34" s="171">
        <f t="shared" ref="C34:C35" si="4">SUM(D34:E34)</f>
        <v>23.94</v>
      </c>
      <c r="D34" s="172"/>
      <c r="E34" s="172">
        <v>23.94</v>
      </c>
      <c r="F34" s="142"/>
      <c r="G34" s="142"/>
      <c r="H34" s="142"/>
      <c r="I34" s="142"/>
      <c r="J34" s="142"/>
      <c r="K34" s="142"/>
      <c r="L34" s="142"/>
    </row>
    <row r="35" spans="1:12" ht="20.100000000000001" customHeight="1">
      <c r="A35" s="139" t="s">
        <v>626</v>
      </c>
      <c r="B35" s="130" t="s">
        <v>627</v>
      </c>
      <c r="C35" s="171">
        <f t="shared" si="4"/>
        <v>7.98</v>
      </c>
      <c r="D35" s="172"/>
      <c r="E35" s="172">
        <v>7.98</v>
      </c>
      <c r="F35" s="142"/>
      <c r="G35" s="142"/>
      <c r="H35" s="142"/>
      <c r="I35" s="142"/>
      <c r="J35" s="142"/>
      <c r="K35" s="142"/>
      <c r="L35" s="142"/>
    </row>
    <row r="36" spans="1:12" s="137" customFormat="1" ht="21" customHeight="1">
      <c r="A36" s="139">
        <v>2080505</v>
      </c>
      <c r="B36" s="49" t="s">
        <v>499</v>
      </c>
      <c r="C36" s="128">
        <f t="shared" si="1"/>
        <v>91.61</v>
      </c>
      <c r="D36" s="51"/>
      <c r="E36" s="167">
        <v>91.61</v>
      </c>
      <c r="F36" s="138"/>
      <c r="G36" s="138"/>
      <c r="H36" s="138"/>
      <c r="I36" s="138"/>
      <c r="J36" s="138"/>
      <c r="K36" s="138"/>
      <c r="L36" s="138"/>
    </row>
    <row r="37" spans="1:12" s="137" customFormat="1" ht="21" customHeight="1">
      <c r="A37" s="139">
        <v>2080506</v>
      </c>
      <c r="B37" s="49" t="s">
        <v>500</v>
      </c>
      <c r="C37" s="128">
        <f t="shared" si="1"/>
        <v>45.8</v>
      </c>
      <c r="D37" s="51"/>
      <c r="E37" s="167">
        <v>45.8</v>
      </c>
      <c r="F37" s="138"/>
      <c r="G37" s="138"/>
      <c r="H37" s="138"/>
      <c r="I37" s="138"/>
      <c r="J37" s="138"/>
      <c r="K37" s="138"/>
      <c r="L37" s="138"/>
    </row>
    <row r="38" spans="1:12" s="137" customFormat="1" ht="21" customHeight="1">
      <c r="A38" s="139">
        <v>20828</v>
      </c>
      <c r="B38" s="49" t="s">
        <v>501</v>
      </c>
      <c r="C38" s="128">
        <f t="shared" si="1"/>
        <v>30.02</v>
      </c>
      <c r="D38" s="51">
        <f>D39</f>
        <v>0</v>
      </c>
      <c r="E38" s="167">
        <v>30.02</v>
      </c>
      <c r="F38" s="138"/>
      <c r="G38" s="138"/>
      <c r="H38" s="138"/>
      <c r="I38" s="138"/>
      <c r="J38" s="138"/>
      <c r="K38" s="138"/>
      <c r="L38" s="138"/>
    </row>
    <row r="39" spans="1:12" s="137" customFormat="1" ht="21" customHeight="1">
      <c r="A39" s="139">
        <v>2082850</v>
      </c>
      <c r="B39" s="49" t="s">
        <v>502</v>
      </c>
      <c r="C39" s="128">
        <f t="shared" si="1"/>
        <v>30.02</v>
      </c>
      <c r="D39" s="51"/>
      <c r="E39" s="167">
        <v>30.02</v>
      </c>
      <c r="F39" s="138"/>
      <c r="G39" s="138"/>
      <c r="H39" s="138"/>
      <c r="I39" s="138"/>
      <c r="J39" s="138"/>
      <c r="K39" s="138"/>
      <c r="L39" s="138"/>
    </row>
    <row r="40" spans="1:12" s="156" customFormat="1" ht="21" customHeight="1">
      <c r="A40" s="143">
        <v>210</v>
      </c>
      <c r="B40" s="148" t="s">
        <v>503</v>
      </c>
      <c r="C40" s="146">
        <f t="shared" si="1"/>
        <v>67.84</v>
      </c>
      <c r="D40" s="157">
        <f>D41</f>
        <v>0</v>
      </c>
      <c r="E40" s="168">
        <f>E41</f>
        <v>67.84</v>
      </c>
      <c r="F40" s="158"/>
      <c r="G40" s="158"/>
      <c r="H40" s="158"/>
      <c r="I40" s="158"/>
      <c r="J40" s="158"/>
      <c r="K40" s="158"/>
      <c r="L40" s="158"/>
    </row>
    <row r="41" spans="1:12" s="137" customFormat="1" ht="21" customHeight="1">
      <c r="A41" s="139">
        <v>21011</v>
      </c>
      <c r="B41" s="49" t="s">
        <v>504</v>
      </c>
      <c r="C41" s="128">
        <f t="shared" si="1"/>
        <v>67.84</v>
      </c>
      <c r="D41" s="51">
        <f>D42+D43</f>
        <v>0</v>
      </c>
      <c r="E41" s="167">
        <f>E42+E43+E44</f>
        <v>67.84</v>
      </c>
      <c r="F41" s="138"/>
      <c r="G41" s="138"/>
      <c r="H41" s="138"/>
      <c r="I41" s="138"/>
      <c r="J41" s="138"/>
      <c r="K41" s="138"/>
      <c r="L41" s="138"/>
    </row>
    <row r="42" spans="1:12" s="137" customFormat="1" ht="21" customHeight="1">
      <c r="A42" s="139">
        <v>2101101</v>
      </c>
      <c r="B42" s="49" t="s">
        <v>505</v>
      </c>
      <c r="C42" s="128">
        <f t="shared" si="1"/>
        <v>36.86</v>
      </c>
      <c r="D42" s="51"/>
      <c r="E42" s="172">
        <v>36.86</v>
      </c>
      <c r="F42" s="138"/>
      <c r="G42" s="138"/>
      <c r="H42" s="138"/>
      <c r="I42" s="138"/>
      <c r="J42" s="138"/>
      <c r="K42" s="138"/>
      <c r="L42" s="138"/>
    </row>
    <row r="43" spans="1:12" s="137" customFormat="1" ht="21" customHeight="1">
      <c r="A43" s="139">
        <v>2101102</v>
      </c>
      <c r="B43" s="49" t="s">
        <v>506</v>
      </c>
      <c r="C43" s="128">
        <f t="shared" si="1"/>
        <v>17.54</v>
      </c>
      <c r="D43" s="51"/>
      <c r="E43" s="172">
        <v>17.54</v>
      </c>
      <c r="F43" s="138"/>
      <c r="G43" s="138"/>
      <c r="H43" s="138"/>
      <c r="I43" s="138"/>
      <c r="J43" s="138"/>
      <c r="K43" s="138"/>
      <c r="L43" s="138"/>
    </row>
    <row r="44" spans="1:12" ht="20.100000000000001" customHeight="1">
      <c r="A44" s="139" t="s">
        <v>628</v>
      </c>
      <c r="B44" s="130" t="s">
        <v>629</v>
      </c>
      <c r="C44" s="171">
        <f t="shared" ref="C44" si="5">SUM(D44:E44)</f>
        <v>13.44</v>
      </c>
      <c r="D44" s="172"/>
      <c r="E44" s="172">
        <v>13.44</v>
      </c>
    </row>
    <row r="45" spans="1:12" s="156" customFormat="1" ht="21" customHeight="1">
      <c r="A45" s="143">
        <v>211</v>
      </c>
      <c r="B45" s="148" t="s">
        <v>507</v>
      </c>
      <c r="C45" s="146">
        <f t="shared" si="1"/>
        <v>125.69</v>
      </c>
      <c r="D45" s="157">
        <f>D46+D48</f>
        <v>0</v>
      </c>
      <c r="E45" s="168">
        <f>E46+E48</f>
        <v>125.69</v>
      </c>
      <c r="F45" s="158"/>
      <c r="G45" s="158"/>
      <c r="H45" s="158"/>
      <c r="I45" s="158"/>
      <c r="J45" s="158"/>
      <c r="K45" s="158"/>
      <c r="L45" s="158"/>
    </row>
    <row r="46" spans="1:12" s="137" customFormat="1" ht="21" customHeight="1">
      <c r="A46" s="139" t="s">
        <v>546</v>
      </c>
      <c r="B46" s="49" t="s">
        <v>550</v>
      </c>
      <c r="C46" s="128">
        <f t="shared" si="1"/>
        <v>75.69</v>
      </c>
      <c r="D46" s="51">
        <f>D47</f>
        <v>0</v>
      </c>
      <c r="E46" s="167">
        <v>75.69</v>
      </c>
      <c r="F46" s="138"/>
      <c r="G46" s="138"/>
      <c r="H46" s="138"/>
      <c r="I46" s="138"/>
      <c r="J46" s="138"/>
      <c r="K46" s="138"/>
      <c r="L46" s="138"/>
    </row>
    <row r="47" spans="1:12" s="137" customFormat="1" ht="21" customHeight="1">
      <c r="A47" s="139" t="s">
        <v>548</v>
      </c>
      <c r="B47" s="49" t="s">
        <v>552</v>
      </c>
      <c r="C47" s="128">
        <f t="shared" si="1"/>
        <v>75.69</v>
      </c>
      <c r="D47" s="51"/>
      <c r="E47" s="167">
        <v>75.69</v>
      </c>
      <c r="F47" s="138"/>
      <c r="G47" s="138"/>
      <c r="H47" s="138"/>
      <c r="I47" s="138"/>
      <c r="J47" s="138"/>
      <c r="K47" s="138"/>
      <c r="L47" s="138"/>
    </row>
    <row r="48" spans="1:12" s="137" customFormat="1" ht="21" customHeight="1">
      <c r="A48" s="139" t="s">
        <v>554</v>
      </c>
      <c r="B48" s="49" t="s">
        <v>558</v>
      </c>
      <c r="C48" s="128">
        <f t="shared" si="1"/>
        <v>50</v>
      </c>
      <c r="D48" s="51">
        <f>D49</f>
        <v>0</v>
      </c>
      <c r="E48" s="167">
        <v>50</v>
      </c>
      <c r="F48" s="138"/>
      <c r="G48" s="138"/>
      <c r="H48" s="138"/>
      <c r="I48" s="138"/>
      <c r="J48" s="138"/>
      <c r="K48" s="138"/>
      <c r="L48" s="138"/>
    </row>
    <row r="49" spans="1:12" s="137" customFormat="1" ht="21" customHeight="1">
      <c r="A49" s="139" t="s">
        <v>556</v>
      </c>
      <c r="B49" s="49" t="s">
        <v>560</v>
      </c>
      <c r="C49" s="128">
        <f t="shared" si="1"/>
        <v>50</v>
      </c>
      <c r="D49" s="51"/>
      <c r="E49" s="167">
        <v>50</v>
      </c>
      <c r="F49" s="138"/>
      <c r="G49" s="138"/>
      <c r="H49" s="138"/>
      <c r="I49" s="138"/>
      <c r="J49" s="138"/>
      <c r="K49" s="138"/>
      <c r="L49" s="138"/>
    </row>
    <row r="50" spans="1:12" s="156" customFormat="1" ht="21" customHeight="1">
      <c r="A50" s="143">
        <v>212</v>
      </c>
      <c r="B50" s="148" t="s">
        <v>508</v>
      </c>
      <c r="C50" s="146">
        <f t="shared" si="1"/>
        <v>293.54000000000002</v>
      </c>
      <c r="D50" s="157">
        <f>D51+D53</f>
        <v>0</v>
      </c>
      <c r="E50" s="168">
        <v>293.54000000000002</v>
      </c>
      <c r="F50" s="158"/>
      <c r="G50" s="158"/>
      <c r="H50" s="158"/>
      <c r="I50" s="158"/>
      <c r="J50" s="158"/>
      <c r="K50" s="158"/>
      <c r="L50" s="158"/>
    </row>
    <row r="51" spans="1:12" s="137" customFormat="1" ht="21" customHeight="1">
      <c r="A51" s="139">
        <v>21201</v>
      </c>
      <c r="B51" s="49" t="s">
        <v>509</v>
      </c>
      <c r="C51" s="128">
        <f t="shared" si="1"/>
        <v>43.54</v>
      </c>
      <c r="D51" s="51">
        <f>D52</f>
        <v>0</v>
      </c>
      <c r="E51" s="167">
        <v>43.54</v>
      </c>
      <c r="F51" s="138"/>
      <c r="G51" s="138"/>
      <c r="H51" s="138"/>
      <c r="I51" s="138"/>
      <c r="J51" s="138"/>
      <c r="K51" s="138"/>
      <c r="L51" s="138"/>
    </row>
    <row r="52" spans="1:12" s="137" customFormat="1" ht="21" customHeight="1">
      <c r="A52" s="139">
        <v>2120199</v>
      </c>
      <c r="B52" s="49" t="s">
        <v>510</v>
      </c>
      <c r="C52" s="128">
        <f t="shared" si="1"/>
        <v>43.54</v>
      </c>
      <c r="D52" s="51"/>
      <c r="E52" s="167">
        <v>43.54</v>
      </c>
      <c r="F52" s="138"/>
      <c r="G52" s="138"/>
      <c r="H52" s="138"/>
      <c r="I52" s="138"/>
      <c r="J52" s="138"/>
      <c r="K52" s="138"/>
      <c r="L52" s="138"/>
    </row>
    <row r="53" spans="1:12" s="137" customFormat="1" ht="21" customHeight="1">
      <c r="A53" s="139">
        <v>21203</v>
      </c>
      <c r="B53" s="49" t="s">
        <v>511</v>
      </c>
      <c r="C53" s="128">
        <f t="shared" si="1"/>
        <v>250</v>
      </c>
      <c r="D53" s="51">
        <f>D54</f>
        <v>0</v>
      </c>
      <c r="E53" s="167">
        <v>250</v>
      </c>
      <c r="F53" s="138"/>
      <c r="G53" s="138"/>
      <c r="H53" s="138"/>
      <c r="I53" s="138"/>
      <c r="J53" s="138"/>
      <c r="K53" s="138"/>
      <c r="L53" s="138"/>
    </row>
    <row r="54" spans="1:12" s="137" customFormat="1" ht="21" customHeight="1">
      <c r="A54" s="139">
        <v>2120399</v>
      </c>
      <c r="B54" s="49" t="s">
        <v>512</v>
      </c>
      <c r="C54" s="128">
        <f t="shared" si="1"/>
        <v>250</v>
      </c>
      <c r="D54" s="51"/>
      <c r="E54" s="167">
        <v>250</v>
      </c>
      <c r="F54" s="138"/>
      <c r="G54" s="138"/>
      <c r="H54" s="138"/>
      <c r="I54" s="138"/>
      <c r="J54" s="138"/>
      <c r="K54" s="138"/>
      <c r="L54" s="138"/>
    </row>
    <row r="55" spans="1:12" s="156" customFormat="1" ht="21" customHeight="1">
      <c r="A55" s="143">
        <v>213</v>
      </c>
      <c r="B55" s="148" t="s">
        <v>513</v>
      </c>
      <c r="C55" s="146">
        <f t="shared" si="1"/>
        <v>437.31</v>
      </c>
      <c r="D55" s="157">
        <f>D56+D58</f>
        <v>0</v>
      </c>
      <c r="E55" s="168">
        <f>E56+E58</f>
        <v>437.31</v>
      </c>
      <c r="F55" s="158"/>
      <c r="G55" s="158"/>
      <c r="H55" s="158"/>
      <c r="I55" s="158"/>
      <c r="J55" s="158"/>
      <c r="K55" s="158"/>
      <c r="L55" s="158"/>
    </row>
    <row r="56" spans="1:12" s="137" customFormat="1" ht="21" customHeight="1">
      <c r="A56" s="139">
        <v>21301</v>
      </c>
      <c r="B56" s="49" t="s">
        <v>514</v>
      </c>
      <c r="C56" s="128">
        <f t="shared" si="1"/>
        <v>132.88999999999999</v>
      </c>
      <c r="D56" s="51"/>
      <c r="E56" s="167">
        <f>E57</f>
        <v>132.88999999999999</v>
      </c>
      <c r="F56" s="138"/>
      <c r="G56" s="138"/>
      <c r="H56" s="138"/>
      <c r="I56" s="138"/>
      <c r="J56" s="138"/>
      <c r="K56" s="138"/>
      <c r="L56" s="138"/>
    </row>
    <row r="57" spans="1:12" s="137" customFormat="1" ht="21" customHeight="1">
      <c r="A57" s="139">
        <v>2130104</v>
      </c>
      <c r="B57" s="49" t="s">
        <v>502</v>
      </c>
      <c r="C57" s="128">
        <f t="shared" si="1"/>
        <v>132.88999999999999</v>
      </c>
      <c r="D57" s="51"/>
      <c r="E57" s="167">
        <v>132.88999999999999</v>
      </c>
      <c r="F57" s="138"/>
      <c r="G57" s="138"/>
      <c r="H57" s="138"/>
      <c r="I57" s="138"/>
      <c r="J57" s="138"/>
      <c r="K57" s="138"/>
      <c r="L57" s="138"/>
    </row>
    <row r="58" spans="1:12" s="137" customFormat="1" ht="21" customHeight="1">
      <c r="A58" s="139">
        <v>21307</v>
      </c>
      <c r="B58" s="49" t="s">
        <v>515</v>
      </c>
      <c r="C58" s="128">
        <f t="shared" si="1"/>
        <v>304.42</v>
      </c>
      <c r="D58" s="51">
        <f>D59</f>
        <v>0</v>
      </c>
      <c r="E58" s="167">
        <f>E59</f>
        <v>304.42</v>
      </c>
      <c r="F58" s="138"/>
      <c r="G58" s="138"/>
      <c r="H58" s="138"/>
      <c r="I58" s="138"/>
      <c r="J58" s="138"/>
      <c r="K58" s="138"/>
      <c r="L58" s="138"/>
    </row>
    <row r="59" spans="1:12" s="137" customFormat="1" ht="21" customHeight="1">
      <c r="A59" s="139">
        <v>2130705</v>
      </c>
      <c r="B59" s="49" t="s">
        <v>516</v>
      </c>
      <c r="C59" s="128">
        <f t="shared" si="1"/>
        <v>304.42</v>
      </c>
      <c r="D59" s="51"/>
      <c r="E59" s="167">
        <v>304.42</v>
      </c>
      <c r="F59" s="138"/>
      <c r="G59" s="138"/>
      <c r="H59" s="138"/>
      <c r="I59" s="138"/>
      <c r="J59" s="138"/>
      <c r="K59" s="138"/>
      <c r="L59" s="138"/>
    </row>
    <row r="60" spans="1:12" s="156" customFormat="1" ht="21" customHeight="1">
      <c r="A60" s="143">
        <v>221</v>
      </c>
      <c r="B60" s="148" t="s">
        <v>517</v>
      </c>
      <c r="C60" s="146">
        <f t="shared" si="1"/>
        <v>68.900000000000006</v>
      </c>
      <c r="D60" s="157">
        <f>D61</f>
        <v>0</v>
      </c>
      <c r="E60" s="168">
        <f>E61</f>
        <v>68.900000000000006</v>
      </c>
      <c r="F60" s="158"/>
      <c r="G60" s="158"/>
      <c r="H60" s="158"/>
      <c r="I60" s="158"/>
      <c r="J60" s="158"/>
      <c r="K60" s="158"/>
      <c r="L60" s="158"/>
    </row>
    <row r="61" spans="1:12" s="137" customFormat="1" ht="21" customHeight="1">
      <c r="A61" s="139">
        <v>22102</v>
      </c>
      <c r="B61" s="49" t="s">
        <v>518</v>
      </c>
      <c r="C61" s="128">
        <f t="shared" si="1"/>
        <v>68.900000000000006</v>
      </c>
      <c r="D61" s="51">
        <f>D62</f>
        <v>0</v>
      </c>
      <c r="E61" s="167">
        <f>E62</f>
        <v>68.900000000000006</v>
      </c>
      <c r="F61" s="138"/>
      <c r="G61" s="138"/>
      <c r="H61" s="138"/>
      <c r="I61" s="138"/>
      <c r="J61" s="138"/>
      <c r="K61" s="138"/>
      <c r="L61" s="138"/>
    </row>
    <row r="62" spans="1:12" s="137" customFormat="1" ht="21" customHeight="1">
      <c r="A62" s="139">
        <v>2210201</v>
      </c>
      <c r="B62" s="49" t="s">
        <v>357</v>
      </c>
      <c r="C62" s="128">
        <f t="shared" si="1"/>
        <v>68.900000000000006</v>
      </c>
      <c r="D62" s="51"/>
      <c r="E62" s="167">
        <v>68.900000000000006</v>
      </c>
      <c r="F62" s="138"/>
      <c r="G62" s="138"/>
      <c r="H62" s="138"/>
      <c r="I62" s="138"/>
      <c r="J62" s="138"/>
      <c r="K62" s="138"/>
      <c r="L62" s="138"/>
    </row>
    <row r="63" spans="1:12" ht="12.75" customHeight="1">
      <c r="B63" s="40"/>
    </row>
    <row r="64" spans="1:12" ht="12.75" customHeight="1">
      <c r="B64" s="40"/>
      <c r="C64" s="40"/>
      <c r="F64" s="40"/>
    </row>
    <row r="65" spans="2:11" ht="12.75" customHeight="1">
      <c r="B65" s="40"/>
    </row>
    <row r="66" spans="2:11" ht="12.75" customHeight="1">
      <c r="B66" s="40"/>
      <c r="C66" s="40"/>
      <c r="D66" s="40"/>
    </row>
    <row r="67" spans="2:11" ht="12.75" customHeight="1">
      <c r="B67" s="40"/>
      <c r="K67" s="40"/>
    </row>
  </sheetData>
  <mergeCells count="11">
    <mergeCell ref="A7:B7"/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2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showZeros="0" topLeftCell="A19" workbookViewId="0">
      <selection activeCell="C3" sqref="C3"/>
    </sheetView>
  </sheetViews>
  <sheetFormatPr defaultColWidth="6.875" defaultRowHeight="12.75" customHeight="1"/>
  <cols>
    <col min="1" max="1" width="12.75" style="32" customWidth="1"/>
    <col min="2" max="2" width="40.5" style="32" customWidth="1"/>
    <col min="3" max="3" width="20.625" style="32" customWidth="1"/>
    <col min="4" max="6" width="18" style="32" customWidth="1"/>
    <col min="7" max="7" width="19.5" style="32" customWidth="1"/>
    <col min="8" max="8" width="21" style="32" customWidth="1"/>
    <col min="9" max="256" width="6.875" style="32"/>
    <col min="257" max="257" width="17.125" style="32" customWidth="1"/>
    <col min="258" max="258" width="34.875" style="32" customWidth="1"/>
    <col min="259" max="264" width="18" style="32" customWidth="1"/>
    <col min="265" max="512" width="6.875" style="32"/>
    <col min="513" max="513" width="17.125" style="32" customWidth="1"/>
    <col min="514" max="514" width="34.875" style="32" customWidth="1"/>
    <col min="515" max="520" width="18" style="32" customWidth="1"/>
    <col min="521" max="768" width="6.875" style="32"/>
    <col min="769" max="769" width="17.125" style="32" customWidth="1"/>
    <col min="770" max="770" width="34.875" style="32" customWidth="1"/>
    <col min="771" max="776" width="18" style="32" customWidth="1"/>
    <col min="777" max="1024" width="6.875" style="32"/>
    <col min="1025" max="1025" width="17.125" style="32" customWidth="1"/>
    <col min="1026" max="1026" width="34.875" style="32" customWidth="1"/>
    <col min="1027" max="1032" width="18" style="32" customWidth="1"/>
    <col min="1033" max="1280" width="6.875" style="32"/>
    <col min="1281" max="1281" width="17.125" style="32" customWidth="1"/>
    <col min="1282" max="1282" width="34.875" style="32" customWidth="1"/>
    <col min="1283" max="1288" width="18" style="32" customWidth="1"/>
    <col min="1289" max="1536" width="6.875" style="32"/>
    <col min="1537" max="1537" width="17.125" style="32" customWidth="1"/>
    <col min="1538" max="1538" width="34.875" style="32" customWidth="1"/>
    <col min="1539" max="1544" width="18" style="32" customWidth="1"/>
    <col min="1545" max="1792" width="6.875" style="32"/>
    <col min="1793" max="1793" width="17.125" style="32" customWidth="1"/>
    <col min="1794" max="1794" width="34.875" style="32" customWidth="1"/>
    <col min="1795" max="1800" width="18" style="32" customWidth="1"/>
    <col min="1801" max="2048" width="6.875" style="32"/>
    <col min="2049" max="2049" width="17.125" style="32" customWidth="1"/>
    <col min="2050" max="2050" width="34.875" style="32" customWidth="1"/>
    <col min="2051" max="2056" width="18" style="32" customWidth="1"/>
    <col min="2057" max="2304" width="6.875" style="32"/>
    <col min="2305" max="2305" width="17.125" style="32" customWidth="1"/>
    <col min="2306" max="2306" width="34.875" style="32" customWidth="1"/>
    <col min="2307" max="2312" width="18" style="32" customWidth="1"/>
    <col min="2313" max="2560" width="6.875" style="32"/>
    <col min="2561" max="2561" width="17.125" style="32" customWidth="1"/>
    <col min="2562" max="2562" width="34.875" style="32" customWidth="1"/>
    <col min="2563" max="2568" width="18" style="32" customWidth="1"/>
    <col min="2569" max="2816" width="6.875" style="32"/>
    <col min="2817" max="2817" width="17.125" style="32" customWidth="1"/>
    <col min="2818" max="2818" width="34.875" style="32" customWidth="1"/>
    <col min="2819" max="2824" width="18" style="32" customWidth="1"/>
    <col min="2825" max="3072" width="6.875" style="32"/>
    <col min="3073" max="3073" width="17.125" style="32" customWidth="1"/>
    <col min="3074" max="3074" width="34.875" style="32" customWidth="1"/>
    <col min="3075" max="3080" width="18" style="32" customWidth="1"/>
    <col min="3081" max="3328" width="6.875" style="32"/>
    <col min="3329" max="3329" width="17.125" style="32" customWidth="1"/>
    <col min="3330" max="3330" width="34.875" style="32" customWidth="1"/>
    <col min="3331" max="3336" width="18" style="32" customWidth="1"/>
    <col min="3337" max="3584" width="6.875" style="32"/>
    <col min="3585" max="3585" width="17.125" style="32" customWidth="1"/>
    <col min="3586" max="3586" width="34.875" style="32" customWidth="1"/>
    <col min="3587" max="3592" width="18" style="32" customWidth="1"/>
    <col min="3593" max="3840" width="6.875" style="32"/>
    <col min="3841" max="3841" width="17.125" style="32" customWidth="1"/>
    <col min="3842" max="3842" width="34.875" style="32" customWidth="1"/>
    <col min="3843" max="3848" width="18" style="32" customWidth="1"/>
    <col min="3849" max="4096" width="6.875" style="32"/>
    <col min="4097" max="4097" width="17.125" style="32" customWidth="1"/>
    <col min="4098" max="4098" width="34.875" style="32" customWidth="1"/>
    <col min="4099" max="4104" width="18" style="32" customWidth="1"/>
    <col min="4105" max="4352" width="6.875" style="32"/>
    <col min="4353" max="4353" width="17.125" style="32" customWidth="1"/>
    <col min="4354" max="4354" width="34.875" style="32" customWidth="1"/>
    <col min="4355" max="4360" width="18" style="32" customWidth="1"/>
    <col min="4361" max="4608" width="6.875" style="32"/>
    <col min="4609" max="4609" width="17.125" style="32" customWidth="1"/>
    <col min="4610" max="4610" width="34.875" style="32" customWidth="1"/>
    <col min="4611" max="4616" width="18" style="32" customWidth="1"/>
    <col min="4617" max="4864" width="6.875" style="32"/>
    <col min="4865" max="4865" width="17.125" style="32" customWidth="1"/>
    <col min="4866" max="4866" width="34.875" style="32" customWidth="1"/>
    <col min="4867" max="4872" width="18" style="32" customWidth="1"/>
    <col min="4873" max="5120" width="6.875" style="32"/>
    <col min="5121" max="5121" width="17.125" style="32" customWidth="1"/>
    <col min="5122" max="5122" width="34.875" style="32" customWidth="1"/>
    <col min="5123" max="5128" width="18" style="32" customWidth="1"/>
    <col min="5129" max="5376" width="6.875" style="32"/>
    <col min="5377" max="5377" width="17.125" style="32" customWidth="1"/>
    <col min="5378" max="5378" width="34.875" style="32" customWidth="1"/>
    <col min="5379" max="5384" width="18" style="32" customWidth="1"/>
    <col min="5385" max="5632" width="6.875" style="32"/>
    <col min="5633" max="5633" width="17.125" style="32" customWidth="1"/>
    <col min="5634" max="5634" width="34.875" style="32" customWidth="1"/>
    <col min="5635" max="5640" width="18" style="32" customWidth="1"/>
    <col min="5641" max="5888" width="6.875" style="32"/>
    <col min="5889" max="5889" width="17.125" style="32" customWidth="1"/>
    <col min="5890" max="5890" width="34.875" style="32" customWidth="1"/>
    <col min="5891" max="5896" width="18" style="32" customWidth="1"/>
    <col min="5897" max="6144" width="6.875" style="32"/>
    <col min="6145" max="6145" width="17.125" style="32" customWidth="1"/>
    <col min="6146" max="6146" width="34.875" style="32" customWidth="1"/>
    <col min="6147" max="6152" width="18" style="32" customWidth="1"/>
    <col min="6153" max="6400" width="6.875" style="32"/>
    <col min="6401" max="6401" width="17.125" style="32" customWidth="1"/>
    <col min="6402" max="6402" width="34.875" style="32" customWidth="1"/>
    <col min="6403" max="6408" width="18" style="32" customWidth="1"/>
    <col min="6409" max="6656" width="6.875" style="32"/>
    <col min="6657" max="6657" width="17.125" style="32" customWidth="1"/>
    <col min="6658" max="6658" width="34.875" style="32" customWidth="1"/>
    <col min="6659" max="6664" width="18" style="32" customWidth="1"/>
    <col min="6665" max="6912" width="6.875" style="32"/>
    <col min="6913" max="6913" width="17.125" style="32" customWidth="1"/>
    <col min="6914" max="6914" width="34.875" style="32" customWidth="1"/>
    <col min="6915" max="6920" width="18" style="32" customWidth="1"/>
    <col min="6921" max="7168" width="6.875" style="32"/>
    <col min="7169" max="7169" width="17.125" style="32" customWidth="1"/>
    <col min="7170" max="7170" width="34.875" style="32" customWidth="1"/>
    <col min="7171" max="7176" width="18" style="32" customWidth="1"/>
    <col min="7177" max="7424" width="6.875" style="32"/>
    <col min="7425" max="7425" width="17.125" style="32" customWidth="1"/>
    <col min="7426" max="7426" width="34.875" style="32" customWidth="1"/>
    <col min="7427" max="7432" width="18" style="32" customWidth="1"/>
    <col min="7433" max="7680" width="6.875" style="32"/>
    <col min="7681" max="7681" width="17.125" style="32" customWidth="1"/>
    <col min="7682" max="7682" width="34.875" style="32" customWidth="1"/>
    <col min="7683" max="7688" width="18" style="32" customWidth="1"/>
    <col min="7689" max="7936" width="6.875" style="32"/>
    <col min="7937" max="7937" width="17.125" style="32" customWidth="1"/>
    <col min="7938" max="7938" width="34.875" style="32" customWidth="1"/>
    <col min="7939" max="7944" width="18" style="32" customWidth="1"/>
    <col min="7945" max="8192" width="6.875" style="32"/>
    <col min="8193" max="8193" width="17.125" style="32" customWidth="1"/>
    <col min="8194" max="8194" width="34.875" style="32" customWidth="1"/>
    <col min="8195" max="8200" width="18" style="32" customWidth="1"/>
    <col min="8201" max="8448" width="6.875" style="32"/>
    <col min="8449" max="8449" width="17.125" style="32" customWidth="1"/>
    <col min="8450" max="8450" width="34.875" style="32" customWidth="1"/>
    <col min="8451" max="8456" width="18" style="32" customWidth="1"/>
    <col min="8457" max="8704" width="6.875" style="32"/>
    <col min="8705" max="8705" width="17.125" style="32" customWidth="1"/>
    <col min="8706" max="8706" width="34.875" style="32" customWidth="1"/>
    <col min="8707" max="8712" width="18" style="32" customWidth="1"/>
    <col min="8713" max="8960" width="6.875" style="32"/>
    <col min="8961" max="8961" width="17.125" style="32" customWidth="1"/>
    <col min="8962" max="8962" width="34.875" style="32" customWidth="1"/>
    <col min="8963" max="8968" width="18" style="32" customWidth="1"/>
    <col min="8969" max="9216" width="6.875" style="32"/>
    <col min="9217" max="9217" width="17.125" style="32" customWidth="1"/>
    <col min="9218" max="9218" width="34.875" style="32" customWidth="1"/>
    <col min="9219" max="9224" width="18" style="32" customWidth="1"/>
    <col min="9225" max="9472" width="6.875" style="32"/>
    <col min="9473" max="9473" width="17.125" style="32" customWidth="1"/>
    <col min="9474" max="9474" width="34.875" style="32" customWidth="1"/>
    <col min="9475" max="9480" width="18" style="32" customWidth="1"/>
    <col min="9481" max="9728" width="6.875" style="32"/>
    <col min="9729" max="9729" width="17.125" style="32" customWidth="1"/>
    <col min="9730" max="9730" width="34.875" style="32" customWidth="1"/>
    <col min="9731" max="9736" width="18" style="32" customWidth="1"/>
    <col min="9737" max="9984" width="6.875" style="32"/>
    <col min="9985" max="9985" width="17.125" style="32" customWidth="1"/>
    <col min="9986" max="9986" width="34.875" style="32" customWidth="1"/>
    <col min="9987" max="9992" width="18" style="32" customWidth="1"/>
    <col min="9993" max="10240" width="6.875" style="32"/>
    <col min="10241" max="10241" width="17.125" style="32" customWidth="1"/>
    <col min="10242" max="10242" width="34.875" style="32" customWidth="1"/>
    <col min="10243" max="10248" width="18" style="32" customWidth="1"/>
    <col min="10249" max="10496" width="6.875" style="32"/>
    <col min="10497" max="10497" width="17.125" style="32" customWidth="1"/>
    <col min="10498" max="10498" width="34.875" style="32" customWidth="1"/>
    <col min="10499" max="10504" width="18" style="32" customWidth="1"/>
    <col min="10505" max="10752" width="6.875" style="32"/>
    <col min="10753" max="10753" width="17.125" style="32" customWidth="1"/>
    <col min="10754" max="10754" width="34.875" style="32" customWidth="1"/>
    <col min="10755" max="10760" width="18" style="32" customWidth="1"/>
    <col min="10761" max="11008" width="6.875" style="32"/>
    <col min="11009" max="11009" width="17.125" style="32" customWidth="1"/>
    <col min="11010" max="11010" width="34.875" style="32" customWidth="1"/>
    <col min="11011" max="11016" width="18" style="32" customWidth="1"/>
    <col min="11017" max="11264" width="6.875" style="32"/>
    <col min="11265" max="11265" width="17.125" style="32" customWidth="1"/>
    <col min="11266" max="11266" width="34.875" style="32" customWidth="1"/>
    <col min="11267" max="11272" width="18" style="32" customWidth="1"/>
    <col min="11273" max="11520" width="6.875" style="32"/>
    <col min="11521" max="11521" width="17.125" style="32" customWidth="1"/>
    <col min="11522" max="11522" width="34.875" style="32" customWidth="1"/>
    <col min="11523" max="11528" width="18" style="32" customWidth="1"/>
    <col min="11529" max="11776" width="6.875" style="32"/>
    <col min="11777" max="11777" width="17.125" style="32" customWidth="1"/>
    <col min="11778" max="11778" width="34.875" style="32" customWidth="1"/>
    <col min="11779" max="11784" width="18" style="32" customWidth="1"/>
    <col min="11785" max="12032" width="6.875" style="32"/>
    <col min="12033" max="12033" width="17.125" style="32" customWidth="1"/>
    <col min="12034" max="12034" width="34.875" style="32" customWidth="1"/>
    <col min="12035" max="12040" width="18" style="32" customWidth="1"/>
    <col min="12041" max="12288" width="6.875" style="32"/>
    <col min="12289" max="12289" width="17.125" style="32" customWidth="1"/>
    <col min="12290" max="12290" width="34.875" style="32" customWidth="1"/>
    <col min="12291" max="12296" width="18" style="32" customWidth="1"/>
    <col min="12297" max="12544" width="6.875" style="32"/>
    <col min="12545" max="12545" width="17.125" style="32" customWidth="1"/>
    <col min="12546" max="12546" width="34.875" style="32" customWidth="1"/>
    <col min="12547" max="12552" width="18" style="32" customWidth="1"/>
    <col min="12553" max="12800" width="6.875" style="32"/>
    <col min="12801" max="12801" width="17.125" style="32" customWidth="1"/>
    <col min="12802" max="12802" width="34.875" style="32" customWidth="1"/>
    <col min="12803" max="12808" width="18" style="32" customWidth="1"/>
    <col min="12809" max="13056" width="6.875" style="32"/>
    <col min="13057" max="13057" width="17.125" style="32" customWidth="1"/>
    <col min="13058" max="13058" width="34.875" style="32" customWidth="1"/>
    <col min="13059" max="13064" width="18" style="32" customWidth="1"/>
    <col min="13065" max="13312" width="6.875" style="32"/>
    <col min="13313" max="13313" width="17.125" style="32" customWidth="1"/>
    <col min="13314" max="13314" width="34.875" style="32" customWidth="1"/>
    <col min="13315" max="13320" width="18" style="32" customWidth="1"/>
    <col min="13321" max="13568" width="6.875" style="32"/>
    <col min="13569" max="13569" width="17.125" style="32" customWidth="1"/>
    <col min="13570" max="13570" width="34.875" style="32" customWidth="1"/>
    <col min="13571" max="13576" width="18" style="32" customWidth="1"/>
    <col min="13577" max="13824" width="6.875" style="32"/>
    <col min="13825" max="13825" width="17.125" style="32" customWidth="1"/>
    <col min="13826" max="13826" width="34.875" style="32" customWidth="1"/>
    <col min="13827" max="13832" width="18" style="32" customWidth="1"/>
    <col min="13833" max="14080" width="6.875" style="32"/>
    <col min="14081" max="14081" width="17.125" style="32" customWidth="1"/>
    <col min="14082" max="14082" width="34.875" style="32" customWidth="1"/>
    <col min="14083" max="14088" width="18" style="32" customWidth="1"/>
    <col min="14089" max="14336" width="6.875" style="32"/>
    <col min="14337" max="14337" width="17.125" style="32" customWidth="1"/>
    <col min="14338" max="14338" width="34.875" style="32" customWidth="1"/>
    <col min="14339" max="14344" width="18" style="32" customWidth="1"/>
    <col min="14345" max="14592" width="6.875" style="32"/>
    <col min="14593" max="14593" width="17.125" style="32" customWidth="1"/>
    <col min="14594" max="14594" width="34.875" style="32" customWidth="1"/>
    <col min="14595" max="14600" width="18" style="32" customWidth="1"/>
    <col min="14601" max="14848" width="6.875" style="32"/>
    <col min="14849" max="14849" width="17.125" style="32" customWidth="1"/>
    <col min="14850" max="14850" width="34.875" style="32" customWidth="1"/>
    <col min="14851" max="14856" width="18" style="32" customWidth="1"/>
    <col min="14857" max="15104" width="6.875" style="32"/>
    <col min="15105" max="15105" width="17.125" style="32" customWidth="1"/>
    <col min="15106" max="15106" width="34.875" style="32" customWidth="1"/>
    <col min="15107" max="15112" width="18" style="32" customWidth="1"/>
    <col min="15113" max="15360" width="6.875" style="32"/>
    <col min="15361" max="15361" width="17.125" style="32" customWidth="1"/>
    <col min="15362" max="15362" width="34.875" style="32" customWidth="1"/>
    <col min="15363" max="15368" width="18" style="32" customWidth="1"/>
    <col min="15369" max="15616" width="6.875" style="32"/>
    <col min="15617" max="15617" width="17.125" style="32" customWidth="1"/>
    <col min="15618" max="15618" width="34.875" style="32" customWidth="1"/>
    <col min="15619" max="15624" width="18" style="32" customWidth="1"/>
    <col min="15625" max="15872" width="6.875" style="32"/>
    <col min="15873" max="15873" width="17.125" style="32" customWidth="1"/>
    <col min="15874" max="15874" width="34.875" style="32" customWidth="1"/>
    <col min="15875" max="15880" width="18" style="32" customWidth="1"/>
    <col min="15881" max="16128" width="6.875" style="32"/>
    <col min="16129" max="16129" width="17.125" style="32" customWidth="1"/>
    <col min="16130" max="16130" width="34.875" style="32" customWidth="1"/>
    <col min="16131" max="16136" width="18" style="32" customWidth="1"/>
    <col min="16137" max="16384" width="6.875" style="32"/>
  </cols>
  <sheetData>
    <row r="1" spans="1:8" ht="20.100000000000001" customHeight="1">
      <c r="A1" s="31" t="s">
        <v>458</v>
      </c>
      <c r="B1" s="40"/>
    </row>
    <row r="2" spans="1:8" ht="44.25" customHeight="1">
      <c r="A2" s="217" t="s">
        <v>481</v>
      </c>
      <c r="B2" s="217"/>
      <c r="C2" s="217"/>
      <c r="D2" s="217"/>
      <c r="E2" s="217"/>
      <c r="F2" s="217"/>
      <c r="G2" s="217"/>
      <c r="H2" s="217"/>
    </row>
    <row r="3" spans="1:8" ht="20.100000000000001" customHeight="1">
      <c r="A3" s="97"/>
      <c r="B3" s="98"/>
      <c r="C3" s="96"/>
      <c r="D3" s="96"/>
      <c r="E3" s="96"/>
      <c r="F3" s="96"/>
      <c r="G3" s="96"/>
      <c r="H3" s="90"/>
    </row>
    <row r="4" spans="1:8" ht="25.5" customHeight="1">
      <c r="A4" s="37"/>
      <c r="B4" s="36"/>
      <c r="C4" s="37"/>
      <c r="D4" s="37"/>
      <c r="E4" s="37"/>
      <c r="F4" s="37"/>
      <c r="G4" s="37"/>
      <c r="H4" s="55" t="s">
        <v>311</v>
      </c>
    </row>
    <row r="5" spans="1:8" ht="20.100000000000001" customHeight="1">
      <c r="A5" s="99" t="s">
        <v>330</v>
      </c>
      <c r="B5" s="99" t="s">
        <v>331</v>
      </c>
      <c r="C5" s="99" t="s">
        <v>316</v>
      </c>
      <c r="D5" s="100" t="s">
        <v>333</v>
      </c>
      <c r="E5" s="99" t="s">
        <v>334</v>
      </c>
      <c r="F5" s="99" t="s">
        <v>421</v>
      </c>
      <c r="G5" s="99" t="s">
        <v>422</v>
      </c>
      <c r="H5" s="99" t="s">
        <v>423</v>
      </c>
    </row>
    <row r="6" spans="1:8" ht="20.100000000000001" customHeight="1">
      <c r="A6" s="212" t="s">
        <v>447</v>
      </c>
      <c r="B6" s="213"/>
      <c r="C6" s="153">
        <f>C7+C16+C19+C24+C27+C39+C44+C49+C54+C59</f>
        <v>3154.9300000000003</v>
      </c>
      <c r="D6" s="153">
        <f t="shared" ref="D6:E6" si="0">D7+D16+D19+D24+D27+D39+D44+D49+D54+D59</f>
        <v>1471.12</v>
      </c>
      <c r="E6" s="153">
        <f t="shared" si="0"/>
        <v>1683.8100000000002</v>
      </c>
      <c r="F6" s="46"/>
      <c r="G6" s="46"/>
      <c r="H6" s="46"/>
    </row>
    <row r="7" spans="1:8" s="149" customFormat="1" ht="20.100000000000001" customHeight="1">
      <c r="A7" s="147">
        <v>201</v>
      </c>
      <c r="B7" s="148" t="s">
        <v>482</v>
      </c>
      <c r="C7" s="146">
        <f t="shared" ref="C7:C61" si="1">SUM(D7:H7)</f>
        <v>1116.51</v>
      </c>
      <c r="D7" s="146">
        <f>D8+D10+D14</f>
        <v>870.59999999999991</v>
      </c>
      <c r="E7" s="146">
        <f>E8+E10+E14</f>
        <v>245.91</v>
      </c>
      <c r="F7" s="146"/>
      <c r="G7" s="146"/>
      <c r="H7" s="146"/>
    </row>
    <row r="8" spans="1:8" ht="20.100000000000001" customHeight="1">
      <c r="A8" s="48" t="s">
        <v>469</v>
      </c>
      <c r="B8" s="49" t="s">
        <v>520</v>
      </c>
      <c r="C8" s="128">
        <f t="shared" si="1"/>
        <v>6.6</v>
      </c>
      <c r="D8" s="46">
        <f>D9</f>
        <v>0</v>
      </c>
      <c r="E8" s="46">
        <f>E9</f>
        <v>6.6</v>
      </c>
      <c r="F8" s="46"/>
      <c r="G8" s="46"/>
      <c r="H8" s="46"/>
    </row>
    <row r="9" spans="1:8" ht="20.100000000000001" customHeight="1">
      <c r="A9" s="48" t="s">
        <v>470</v>
      </c>
      <c r="B9" s="49" t="s">
        <v>524</v>
      </c>
      <c r="C9" s="128">
        <f t="shared" si="1"/>
        <v>6.6</v>
      </c>
      <c r="D9" s="46"/>
      <c r="E9" s="46">
        <v>6.6</v>
      </c>
      <c r="F9" s="46"/>
      <c r="G9" s="175"/>
      <c r="H9" s="46"/>
    </row>
    <row r="10" spans="1:8" ht="20.100000000000001" customHeight="1">
      <c r="A10" s="48">
        <v>20103</v>
      </c>
      <c r="B10" s="49" t="s">
        <v>483</v>
      </c>
      <c r="C10" s="128">
        <f t="shared" si="1"/>
        <v>1093.25</v>
      </c>
      <c r="D10" s="46">
        <f>D11+D12+D13</f>
        <v>870.59999999999991</v>
      </c>
      <c r="E10" s="46">
        <f>E11+E12+E13</f>
        <v>222.65</v>
      </c>
      <c r="F10" s="46"/>
      <c r="G10" s="175"/>
      <c r="H10" s="46"/>
    </row>
    <row r="11" spans="1:8" ht="20.100000000000001" customHeight="1">
      <c r="A11" s="48">
        <v>2010301</v>
      </c>
      <c r="B11" s="49" t="s">
        <v>484</v>
      </c>
      <c r="C11" s="128">
        <f t="shared" si="1"/>
        <v>797.92</v>
      </c>
      <c r="D11" s="172">
        <v>797.92</v>
      </c>
      <c r="E11" s="46"/>
      <c r="F11" s="46"/>
      <c r="G11" s="46"/>
      <c r="H11" s="46"/>
    </row>
    <row r="12" spans="1:8" ht="20.100000000000001" customHeight="1">
      <c r="A12" s="48">
        <v>2010350</v>
      </c>
      <c r="B12" s="49" t="s">
        <v>485</v>
      </c>
      <c r="C12" s="128">
        <f t="shared" si="1"/>
        <v>72.680000000000007</v>
      </c>
      <c r="D12" s="172">
        <v>72.680000000000007</v>
      </c>
      <c r="E12" s="46"/>
      <c r="F12" s="46"/>
      <c r="G12" s="46"/>
      <c r="H12" s="46"/>
    </row>
    <row r="13" spans="1:8" ht="20.100000000000001" customHeight="1">
      <c r="A13" s="48" t="s">
        <v>522</v>
      </c>
      <c r="B13" s="49" t="s">
        <v>526</v>
      </c>
      <c r="C13" s="128">
        <f t="shared" si="1"/>
        <v>222.65</v>
      </c>
      <c r="D13" s="154"/>
      <c r="E13" s="173">
        <v>222.65</v>
      </c>
      <c r="F13" s="141"/>
      <c r="G13" s="141"/>
      <c r="H13" s="141"/>
    </row>
    <row r="14" spans="1:8" ht="20.100000000000001" customHeight="1">
      <c r="A14" s="48">
        <v>20132</v>
      </c>
      <c r="B14" s="49" t="s">
        <v>486</v>
      </c>
      <c r="C14" s="128">
        <f t="shared" si="1"/>
        <v>16.66</v>
      </c>
      <c r="D14" s="173">
        <f>D15</f>
        <v>0</v>
      </c>
      <c r="E14" s="173">
        <f>E15</f>
        <v>16.66</v>
      </c>
      <c r="F14" s="141"/>
      <c r="G14" s="175"/>
      <c r="H14" s="141"/>
    </row>
    <row r="15" spans="1:8" ht="20.100000000000001" customHeight="1">
      <c r="A15" s="48" t="s">
        <v>528</v>
      </c>
      <c r="B15" s="49" t="s">
        <v>530</v>
      </c>
      <c r="C15" s="128">
        <f t="shared" si="1"/>
        <v>16.66</v>
      </c>
      <c r="D15" s="154"/>
      <c r="E15" s="173">
        <v>16.66</v>
      </c>
      <c r="F15" s="141"/>
      <c r="G15" s="141"/>
      <c r="H15" s="141"/>
    </row>
    <row r="16" spans="1:8" s="149" customFormat="1" ht="20.100000000000001" customHeight="1">
      <c r="A16" s="147" t="s">
        <v>533</v>
      </c>
      <c r="B16" s="148" t="s">
        <v>539</v>
      </c>
      <c r="C16" s="146">
        <f t="shared" si="1"/>
        <v>5</v>
      </c>
      <c r="D16" s="155">
        <f>D17</f>
        <v>0</v>
      </c>
      <c r="E16" s="174">
        <f>E17</f>
        <v>5</v>
      </c>
      <c r="F16" s="150"/>
      <c r="G16" s="175"/>
      <c r="H16" s="150"/>
    </row>
    <row r="17" spans="1:8" ht="20.100000000000001" customHeight="1">
      <c r="A17" s="48" t="s">
        <v>535</v>
      </c>
      <c r="B17" s="49" t="s">
        <v>541</v>
      </c>
      <c r="C17" s="128">
        <f t="shared" si="1"/>
        <v>5</v>
      </c>
      <c r="D17" s="154">
        <f>D18</f>
        <v>0</v>
      </c>
      <c r="E17" s="173">
        <f>E18</f>
        <v>5</v>
      </c>
      <c r="F17" s="141"/>
      <c r="G17" s="141"/>
      <c r="H17" s="142"/>
    </row>
    <row r="18" spans="1:8" ht="20.100000000000001" customHeight="1">
      <c r="A18" s="48" t="s">
        <v>537</v>
      </c>
      <c r="B18" s="49" t="s">
        <v>544</v>
      </c>
      <c r="C18" s="128">
        <f t="shared" si="1"/>
        <v>5</v>
      </c>
      <c r="D18" s="154"/>
      <c r="E18" s="173">
        <v>5</v>
      </c>
      <c r="F18" s="141"/>
      <c r="G18" s="141"/>
      <c r="H18" s="142"/>
    </row>
    <row r="19" spans="1:8" s="149" customFormat="1" ht="20.100000000000001" customHeight="1">
      <c r="A19" s="147">
        <v>204</v>
      </c>
      <c r="B19" s="148" t="s">
        <v>487</v>
      </c>
      <c r="C19" s="146">
        <f t="shared" si="1"/>
        <v>173.59</v>
      </c>
      <c r="D19" s="155">
        <f>D22</f>
        <v>0</v>
      </c>
      <c r="E19" s="174">
        <f>E20+E22</f>
        <v>173.59</v>
      </c>
      <c r="F19" s="150"/>
      <c r="G19" s="175"/>
      <c r="H19" s="151"/>
    </row>
    <row r="20" spans="1:8" ht="20.100000000000001" customHeight="1">
      <c r="A20" s="130" t="s">
        <v>618</v>
      </c>
      <c r="B20" s="130" t="s">
        <v>488</v>
      </c>
      <c r="C20" s="171">
        <f t="shared" ref="C20:C21" si="2">SUM(D20:E20)</f>
        <v>7.84</v>
      </c>
      <c r="D20" s="172"/>
      <c r="E20" s="172">
        <f>E21</f>
        <v>7.84</v>
      </c>
      <c r="F20" s="142"/>
      <c r="G20" s="142"/>
      <c r="H20" s="142"/>
    </row>
    <row r="21" spans="1:8" ht="20.100000000000001" customHeight="1">
      <c r="A21" s="130" t="s">
        <v>617</v>
      </c>
      <c r="B21" s="130" t="s">
        <v>619</v>
      </c>
      <c r="C21" s="171">
        <f t="shared" si="2"/>
        <v>7.84</v>
      </c>
      <c r="D21" s="172"/>
      <c r="E21" s="172">
        <v>7.84</v>
      </c>
      <c r="F21" s="142"/>
      <c r="G21" s="142"/>
      <c r="H21" s="142"/>
    </row>
    <row r="22" spans="1:8" ht="20.100000000000001" customHeight="1">
      <c r="A22" s="48">
        <v>20499</v>
      </c>
      <c r="B22" s="49" t="s">
        <v>488</v>
      </c>
      <c r="C22" s="128">
        <f t="shared" si="1"/>
        <v>165.75</v>
      </c>
      <c r="D22" s="154">
        <f>D23</f>
        <v>0</v>
      </c>
      <c r="E22" s="173">
        <f>E23</f>
        <v>165.75</v>
      </c>
      <c r="F22" s="141"/>
      <c r="G22" s="141"/>
      <c r="H22" s="142"/>
    </row>
    <row r="23" spans="1:8" ht="20.100000000000001" customHeight="1">
      <c r="A23" s="48" t="s">
        <v>532</v>
      </c>
      <c r="B23" s="49" t="s">
        <v>489</v>
      </c>
      <c r="C23" s="128">
        <f t="shared" si="1"/>
        <v>165.75</v>
      </c>
      <c r="D23" s="154"/>
      <c r="E23" s="173">
        <v>165.75</v>
      </c>
      <c r="F23" s="141"/>
      <c r="G23" s="141"/>
      <c r="H23" s="142"/>
    </row>
    <row r="24" spans="1:8" s="149" customFormat="1" ht="20.100000000000001" customHeight="1">
      <c r="A24" s="147">
        <v>207</v>
      </c>
      <c r="B24" s="148" t="s">
        <v>490</v>
      </c>
      <c r="C24" s="146">
        <f t="shared" si="1"/>
        <v>49.629999999999995</v>
      </c>
      <c r="D24" s="155">
        <f>D25</f>
        <v>29.63</v>
      </c>
      <c r="E24" s="174">
        <f>E25</f>
        <v>20</v>
      </c>
      <c r="F24" s="150"/>
      <c r="G24" s="175"/>
      <c r="H24" s="151"/>
    </row>
    <row r="25" spans="1:8" ht="20.100000000000001" customHeight="1">
      <c r="A25" s="48">
        <v>20701</v>
      </c>
      <c r="B25" s="49" t="s">
        <v>491</v>
      </c>
      <c r="C25" s="128">
        <f t="shared" si="1"/>
        <v>49.629999999999995</v>
      </c>
      <c r="D25" s="173">
        <f>D26</f>
        <v>29.63</v>
      </c>
      <c r="E25" s="173">
        <f>E26</f>
        <v>20</v>
      </c>
      <c r="F25" s="141"/>
      <c r="G25" s="141"/>
      <c r="H25" s="142"/>
    </row>
    <row r="26" spans="1:8" ht="20.100000000000001" customHeight="1">
      <c r="A26" s="48">
        <v>2070109</v>
      </c>
      <c r="B26" s="49" t="s">
        <v>492</v>
      </c>
      <c r="C26" s="128">
        <f t="shared" si="1"/>
        <v>49.629999999999995</v>
      </c>
      <c r="D26" s="154">
        <v>29.63</v>
      </c>
      <c r="E26" s="173">
        <v>20</v>
      </c>
      <c r="F26" s="141"/>
      <c r="G26" s="141"/>
      <c r="H26" s="142"/>
    </row>
    <row r="27" spans="1:8" s="149" customFormat="1" ht="20.100000000000001" customHeight="1">
      <c r="A27" s="147">
        <v>208</v>
      </c>
      <c r="B27" s="148" t="s">
        <v>493</v>
      </c>
      <c r="C27" s="146">
        <f t="shared" si="1"/>
        <v>816.92000000000007</v>
      </c>
      <c r="D27" s="155">
        <f>D28+D30+D32+D37</f>
        <v>257.71999999999997</v>
      </c>
      <c r="E27" s="174">
        <f>E28+E30+E32+E37</f>
        <v>559.20000000000005</v>
      </c>
      <c r="F27" s="150"/>
      <c r="G27" s="150"/>
      <c r="H27" s="151"/>
    </row>
    <row r="28" spans="1:8" ht="20.100000000000001" customHeight="1">
      <c r="A28" s="48">
        <v>20801</v>
      </c>
      <c r="B28" s="49" t="s">
        <v>494</v>
      </c>
      <c r="C28" s="128">
        <f t="shared" si="1"/>
        <v>58.37</v>
      </c>
      <c r="D28" s="154">
        <f>D29</f>
        <v>58.37</v>
      </c>
      <c r="E28" s="173"/>
      <c r="F28" s="141"/>
      <c r="G28" s="141"/>
      <c r="H28" s="142"/>
    </row>
    <row r="29" spans="1:8" ht="20.100000000000001" customHeight="1">
      <c r="A29" s="48">
        <v>2080109</v>
      </c>
      <c r="B29" s="49" t="s">
        <v>495</v>
      </c>
      <c r="C29" s="128">
        <f t="shared" si="1"/>
        <v>58.37</v>
      </c>
      <c r="D29" s="154">
        <v>58.37</v>
      </c>
      <c r="E29" s="173"/>
      <c r="F29" s="141"/>
      <c r="G29" s="141"/>
      <c r="H29" s="142"/>
    </row>
    <row r="30" spans="1:8" ht="20.100000000000001" customHeight="1">
      <c r="A30" s="48">
        <v>20802</v>
      </c>
      <c r="B30" s="49" t="s">
        <v>496</v>
      </c>
      <c r="C30" s="128">
        <f t="shared" si="1"/>
        <v>559.20000000000005</v>
      </c>
      <c r="D30" s="154">
        <f>D31</f>
        <v>0</v>
      </c>
      <c r="E30" s="173">
        <f>E31</f>
        <v>559.20000000000005</v>
      </c>
      <c r="F30" s="141"/>
      <c r="G30" s="141"/>
      <c r="H30" s="142"/>
    </row>
    <row r="31" spans="1:8" ht="20.100000000000001" customHeight="1">
      <c r="A31" s="48">
        <v>2080208</v>
      </c>
      <c r="B31" s="49" t="s">
        <v>572</v>
      </c>
      <c r="C31" s="128">
        <f t="shared" si="1"/>
        <v>559.20000000000005</v>
      </c>
      <c r="D31" s="154"/>
      <c r="E31" s="173">
        <v>559.20000000000005</v>
      </c>
      <c r="F31" s="141"/>
      <c r="G31" s="175"/>
      <c r="H31" s="142"/>
    </row>
    <row r="32" spans="1:8" ht="20.100000000000001" customHeight="1">
      <c r="A32" s="48">
        <v>20805</v>
      </c>
      <c r="B32" s="49" t="s">
        <v>498</v>
      </c>
      <c r="C32" s="128">
        <f t="shared" si="1"/>
        <v>169.32999999999998</v>
      </c>
      <c r="D32" s="185">
        <f>D33+D34+D35+D36</f>
        <v>169.32999999999998</v>
      </c>
      <c r="E32" s="173"/>
      <c r="F32" s="141"/>
      <c r="G32" s="141"/>
      <c r="H32" s="142"/>
    </row>
    <row r="33" spans="1:8" ht="20.100000000000001" customHeight="1">
      <c r="A33" s="130" t="s">
        <v>623</v>
      </c>
      <c r="B33" s="130" t="s">
        <v>625</v>
      </c>
      <c r="C33" s="171">
        <f t="shared" ref="C33:C34" si="3">SUM(D33:E33)</f>
        <v>23.94</v>
      </c>
      <c r="D33" s="172">
        <v>23.94</v>
      </c>
      <c r="E33" s="172"/>
      <c r="F33" s="142"/>
      <c r="G33" s="142"/>
      <c r="H33" s="142"/>
    </row>
    <row r="34" spans="1:8" ht="20.100000000000001" customHeight="1">
      <c r="A34" s="130" t="s">
        <v>626</v>
      </c>
      <c r="B34" s="130" t="s">
        <v>627</v>
      </c>
      <c r="C34" s="171">
        <f t="shared" si="3"/>
        <v>7.98</v>
      </c>
      <c r="D34" s="172">
        <v>7.98</v>
      </c>
      <c r="E34" s="172"/>
      <c r="F34" s="142"/>
      <c r="G34" s="142"/>
      <c r="H34" s="142"/>
    </row>
    <row r="35" spans="1:8" ht="20.100000000000001" customHeight="1">
      <c r="A35" s="48">
        <v>2080505</v>
      </c>
      <c r="B35" s="49" t="s">
        <v>499</v>
      </c>
      <c r="C35" s="128">
        <f t="shared" si="1"/>
        <v>91.61</v>
      </c>
      <c r="D35" s="154">
        <v>91.61</v>
      </c>
      <c r="E35" s="173"/>
      <c r="F35" s="141"/>
      <c r="G35" s="141"/>
      <c r="H35" s="142"/>
    </row>
    <row r="36" spans="1:8" ht="20.100000000000001" customHeight="1">
      <c r="A36" s="48">
        <v>2080506</v>
      </c>
      <c r="B36" s="49" t="s">
        <v>500</v>
      </c>
      <c r="C36" s="128">
        <f t="shared" si="1"/>
        <v>45.8</v>
      </c>
      <c r="D36" s="154">
        <v>45.8</v>
      </c>
      <c r="E36" s="173"/>
      <c r="F36" s="141"/>
      <c r="G36" s="141"/>
      <c r="H36" s="142"/>
    </row>
    <row r="37" spans="1:8" ht="20.100000000000001" customHeight="1">
      <c r="A37" s="48">
        <v>20828</v>
      </c>
      <c r="B37" s="49" t="s">
        <v>501</v>
      </c>
      <c r="C37" s="128">
        <f t="shared" si="1"/>
        <v>30.02</v>
      </c>
      <c r="D37" s="154">
        <f>D38</f>
        <v>30.02</v>
      </c>
      <c r="E37" s="173"/>
      <c r="F37" s="141"/>
      <c r="G37" s="141"/>
      <c r="H37" s="142"/>
    </row>
    <row r="38" spans="1:8" ht="20.100000000000001" customHeight="1">
      <c r="A38" s="48">
        <v>2082850</v>
      </c>
      <c r="B38" s="49" t="s">
        <v>502</v>
      </c>
      <c r="C38" s="128">
        <f t="shared" si="1"/>
        <v>30.02</v>
      </c>
      <c r="D38" s="154">
        <v>30.02</v>
      </c>
      <c r="E38" s="173"/>
      <c r="F38" s="141"/>
      <c r="G38" s="141"/>
      <c r="H38" s="142"/>
    </row>
    <row r="39" spans="1:8" s="149" customFormat="1" ht="20.100000000000001" customHeight="1">
      <c r="A39" s="147">
        <v>210</v>
      </c>
      <c r="B39" s="148" t="s">
        <v>503</v>
      </c>
      <c r="C39" s="146">
        <f t="shared" si="1"/>
        <v>67.84</v>
      </c>
      <c r="D39" s="155">
        <f>D40</f>
        <v>67.84</v>
      </c>
      <c r="E39" s="174"/>
      <c r="F39" s="150"/>
      <c r="G39" s="150"/>
      <c r="H39" s="151"/>
    </row>
    <row r="40" spans="1:8" ht="20.100000000000001" customHeight="1">
      <c r="A40" s="48">
        <v>21011</v>
      </c>
      <c r="B40" s="49" t="s">
        <v>504</v>
      </c>
      <c r="C40" s="128">
        <f t="shared" si="1"/>
        <v>67.84</v>
      </c>
      <c r="D40" s="154">
        <f>D41+D42+D43</f>
        <v>67.84</v>
      </c>
      <c r="E40" s="173"/>
      <c r="F40" s="141"/>
      <c r="G40" s="141"/>
      <c r="H40" s="142"/>
    </row>
    <row r="41" spans="1:8" ht="20.100000000000001" customHeight="1">
      <c r="A41" s="48">
        <v>2101101</v>
      </c>
      <c r="B41" s="49" t="s">
        <v>505</v>
      </c>
      <c r="C41" s="128">
        <f t="shared" si="1"/>
        <v>36.86</v>
      </c>
      <c r="D41" s="154">
        <v>36.86</v>
      </c>
      <c r="E41" s="173"/>
      <c r="F41" s="141"/>
      <c r="G41" s="141"/>
      <c r="H41" s="142"/>
    </row>
    <row r="42" spans="1:8" ht="20.100000000000001" customHeight="1">
      <c r="A42" s="48">
        <v>2101102</v>
      </c>
      <c r="B42" s="49" t="s">
        <v>506</v>
      </c>
      <c r="C42" s="128">
        <f t="shared" si="1"/>
        <v>17.54</v>
      </c>
      <c r="D42" s="154">
        <v>17.54</v>
      </c>
      <c r="E42" s="173"/>
      <c r="F42" s="141"/>
      <c r="G42" s="141"/>
      <c r="H42" s="142"/>
    </row>
    <row r="43" spans="1:8" ht="20.100000000000001" customHeight="1">
      <c r="A43" s="130" t="s">
        <v>628</v>
      </c>
      <c r="B43" s="130" t="s">
        <v>629</v>
      </c>
      <c r="C43" s="128">
        <f t="shared" si="1"/>
        <v>13.44</v>
      </c>
      <c r="D43" s="154">
        <v>13.44</v>
      </c>
      <c r="E43" s="173"/>
      <c r="F43" s="141"/>
      <c r="G43" s="141"/>
      <c r="H43" s="142"/>
    </row>
    <row r="44" spans="1:8" s="149" customFormat="1" ht="20.100000000000001" customHeight="1">
      <c r="A44" s="147">
        <v>211</v>
      </c>
      <c r="B44" s="148" t="s">
        <v>507</v>
      </c>
      <c r="C44" s="146">
        <f t="shared" si="1"/>
        <v>125.69</v>
      </c>
      <c r="D44" s="155">
        <f>D45+D47</f>
        <v>0</v>
      </c>
      <c r="E44" s="174">
        <f>E45+E47</f>
        <v>125.69</v>
      </c>
      <c r="F44" s="150"/>
      <c r="G44" s="175"/>
      <c r="H44" s="151"/>
    </row>
    <row r="45" spans="1:8" ht="20.100000000000001" customHeight="1">
      <c r="A45" s="48" t="s">
        <v>546</v>
      </c>
      <c r="B45" s="49" t="s">
        <v>550</v>
      </c>
      <c r="C45" s="128">
        <f t="shared" si="1"/>
        <v>75.69</v>
      </c>
      <c r="D45" s="154">
        <f>D46</f>
        <v>0</v>
      </c>
      <c r="E45" s="173">
        <f>E46</f>
        <v>75.69</v>
      </c>
      <c r="F45" s="141"/>
      <c r="G45" s="141"/>
      <c r="H45" s="142"/>
    </row>
    <row r="46" spans="1:8" ht="20.100000000000001" customHeight="1">
      <c r="A46" s="48" t="s">
        <v>548</v>
      </c>
      <c r="B46" s="49" t="s">
        <v>552</v>
      </c>
      <c r="C46" s="128">
        <f t="shared" si="1"/>
        <v>75.69</v>
      </c>
      <c r="D46" s="154"/>
      <c r="E46" s="173">
        <v>75.69</v>
      </c>
      <c r="F46" s="141"/>
      <c r="G46" s="141"/>
      <c r="H46" s="142"/>
    </row>
    <row r="47" spans="1:8" ht="20.100000000000001" customHeight="1">
      <c r="A47" s="48" t="s">
        <v>554</v>
      </c>
      <c r="B47" s="49" t="s">
        <v>558</v>
      </c>
      <c r="C47" s="128">
        <f t="shared" si="1"/>
        <v>50</v>
      </c>
      <c r="D47" s="154">
        <f>D48</f>
        <v>0</v>
      </c>
      <c r="E47" s="173">
        <f>E48</f>
        <v>50</v>
      </c>
      <c r="F47" s="141"/>
      <c r="G47" s="141"/>
      <c r="H47" s="142"/>
    </row>
    <row r="48" spans="1:8" ht="20.100000000000001" customHeight="1">
      <c r="A48" s="48" t="s">
        <v>556</v>
      </c>
      <c r="B48" s="49" t="s">
        <v>560</v>
      </c>
      <c r="C48" s="128">
        <f t="shared" si="1"/>
        <v>50</v>
      </c>
      <c r="D48" s="154"/>
      <c r="E48" s="173">
        <v>50</v>
      </c>
      <c r="F48" s="141"/>
      <c r="G48" s="141"/>
      <c r="H48" s="142"/>
    </row>
    <row r="49" spans="1:9" s="149" customFormat="1" ht="20.100000000000001" customHeight="1">
      <c r="A49" s="147">
        <v>212</v>
      </c>
      <c r="B49" s="148" t="s">
        <v>508</v>
      </c>
      <c r="C49" s="146">
        <f t="shared" si="1"/>
        <v>293.54000000000002</v>
      </c>
      <c r="D49" s="155">
        <f>D50+D52</f>
        <v>43.54</v>
      </c>
      <c r="E49" s="174">
        <f>E50+E52</f>
        <v>250</v>
      </c>
      <c r="F49" s="150"/>
      <c r="G49" s="150"/>
      <c r="H49" s="151"/>
    </row>
    <row r="50" spans="1:9" ht="20.100000000000001" customHeight="1">
      <c r="A50" s="48">
        <v>21201</v>
      </c>
      <c r="B50" s="49" t="s">
        <v>509</v>
      </c>
      <c r="C50" s="128">
        <f t="shared" si="1"/>
        <v>43.54</v>
      </c>
      <c r="D50" s="154">
        <f>D51</f>
        <v>43.54</v>
      </c>
      <c r="E50" s="173"/>
      <c r="F50" s="141"/>
      <c r="G50" s="141"/>
      <c r="H50" s="142"/>
    </row>
    <row r="51" spans="1:9" ht="20.100000000000001" customHeight="1">
      <c r="A51" s="48">
        <v>2120199</v>
      </c>
      <c r="B51" s="49" t="s">
        <v>510</v>
      </c>
      <c r="C51" s="128">
        <f t="shared" si="1"/>
        <v>43.54</v>
      </c>
      <c r="D51" s="154">
        <v>43.54</v>
      </c>
      <c r="E51" s="173"/>
      <c r="F51" s="141"/>
      <c r="G51" s="141"/>
      <c r="H51" s="142"/>
    </row>
    <row r="52" spans="1:9" ht="20.100000000000001" customHeight="1">
      <c r="A52" s="48">
        <v>21203</v>
      </c>
      <c r="B52" s="49" t="s">
        <v>511</v>
      </c>
      <c r="C52" s="128">
        <f t="shared" si="1"/>
        <v>250</v>
      </c>
      <c r="D52" s="154">
        <f>D53</f>
        <v>0</v>
      </c>
      <c r="E52" s="173">
        <f>E53</f>
        <v>250</v>
      </c>
      <c r="F52" s="141"/>
      <c r="G52" s="175"/>
      <c r="H52" s="142"/>
    </row>
    <row r="53" spans="1:9" ht="20.100000000000001" customHeight="1">
      <c r="A53" s="48">
        <v>2120399</v>
      </c>
      <c r="B53" s="49" t="s">
        <v>512</v>
      </c>
      <c r="C53" s="128">
        <f t="shared" si="1"/>
        <v>250</v>
      </c>
      <c r="D53" s="154"/>
      <c r="E53" s="173">
        <v>250</v>
      </c>
      <c r="F53" s="141"/>
      <c r="G53" s="141"/>
      <c r="H53" s="142"/>
    </row>
    <row r="54" spans="1:9" s="149" customFormat="1" ht="20.100000000000001" customHeight="1">
      <c r="A54" s="147">
        <v>213</v>
      </c>
      <c r="B54" s="148" t="s">
        <v>513</v>
      </c>
      <c r="C54" s="146">
        <f t="shared" si="1"/>
        <v>437.31</v>
      </c>
      <c r="D54" s="155">
        <f>D55+D57</f>
        <v>132.88999999999999</v>
      </c>
      <c r="E54" s="174">
        <f>E55+E57</f>
        <v>304.42</v>
      </c>
      <c r="F54" s="150"/>
      <c r="G54" s="175"/>
      <c r="H54" s="151"/>
    </row>
    <row r="55" spans="1:9" ht="20.100000000000001" customHeight="1">
      <c r="A55" s="48">
        <v>21301</v>
      </c>
      <c r="B55" s="49" t="s">
        <v>514</v>
      </c>
      <c r="C55" s="128">
        <f t="shared" si="1"/>
        <v>132.88999999999999</v>
      </c>
      <c r="D55" s="154">
        <f>D56</f>
        <v>132.88999999999999</v>
      </c>
      <c r="E55" s="154">
        <f>E56</f>
        <v>0</v>
      </c>
      <c r="F55" s="141"/>
      <c r="G55" s="141"/>
      <c r="H55" s="142"/>
    </row>
    <row r="56" spans="1:9" ht="20.100000000000001" customHeight="1">
      <c r="A56" s="48">
        <v>2130104</v>
      </c>
      <c r="B56" s="49" t="s">
        <v>502</v>
      </c>
      <c r="C56" s="128">
        <f t="shared" si="1"/>
        <v>132.88999999999999</v>
      </c>
      <c r="D56" s="154">
        <v>132.88999999999999</v>
      </c>
      <c r="E56" s="173"/>
      <c r="F56" s="141"/>
      <c r="G56" s="141"/>
      <c r="H56" s="142"/>
    </row>
    <row r="57" spans="1:9" ht="20.100000000000001" customHeight="1">
      <c r="A57" s="48">
        <v>21307</v>
      </c>
      <c r="B57" s="49" t="s">
        <v>515</v>
      </c>
      <c r="C57" s="128">
        <f t="shared" si="1"/>
        <v>304.42</v>
      </c>
      <c r="D57" s="154">
        <f>D58</f>
        <v>0</v>
      </c>
      <c r="E57" s="173">
        <f>E58</f>
        <v>304.42</v>
      </c>
      <c r="F57" s="141"/>
      <c r="G57" s="141"/>
      <c r="H57" s="142"/>
    </row>
    <row r="58" spans="1:9" ht="20.100000000000001" customHeight="1">
      <c r="A58" s="48">
        <v>2130705</v>
      </c>
      <c r="B58" s="49" t="s">
        <v>516</v>
      </c>
      <c r="C58" s="128">
        <f t="shared" si="1"/>
        <v>304.42</v>
      </c>
      <c r="D58" s="154"/>
      <c r="E58" s="173">
        <v>304.42</v>
      </c>
      <c r="F58" s="141"/>
      <c r="G58" s="175"/>
      <c r="H58" s="142"/>
    </row>
    <row r="59" spans="1:9" s="149" customFormat="1" ht="20.100000000000001" customHeight="1">
      <c r="A59" s="147">
        <v>221</v>
      </c>
      <c r="B59" s="148" t="s">
        <v>517</v>
      </c>
      <c r="C59" s="146">
        <f t="shared" si="1"/>
        <v>68.900000000000006</v>
      </c>
      <c r="D59" s="155">
        <f>D60</f>
        <v>68.900000000000006</v>
      </c>
      <c r="E59" s="174"/>
      <c r="F59" s="150"/>
      <c r="G59" s="150"/>
      <c r="H59" s="151"/>
    </row>
    <row r="60" spans="1:9" ht="20.100000000000001" customHeight="1">
      <c r="A60" s="48">
        <v>22102</v>
      </c>
      <c r="B60" s="49" t="s">
        <v>518</v>
      </c>
      <c r="C60" s="128">
        <f t="shared" si="1"/>
        <v>68.900000000000006</v>
      </c>
      <c r="D60" s="154">
        <f>D61</f>
        <v>68.900000000000006</v>
      </c>
      <c r="E60" s="173"/>
      <c r="F60" s="141"/>
      <c r="G60" s="141"/>
      <c r="H60" s="142"/>
    </row>
    <row r="61" spans="1:9" ht="20.100000000000001" customHeight="1">
      <c r="A61" s="48">
        <v>2210201</v>
      </c>
      <c r="B61" s="49" t="s">
        <v>357</v>
      </c>
      <c r="C61" s="128">
        <f t="shared" si="1"/>
        <v>68.900000000000006</v>
      </c>
      <c r="D61" s="154">
        <v>68.900000000000006</v>
      </c>
      <c r="E61" s="173"/>
      <c r="F61" s="141"/>
      <c r="G61" s="141"/>
      <c r="H61" s="142"/>
    </row>
    <row r="62" spans="1:9" ht="12.75" customHeight="1">
      <c r="A62" s="40"/>
      <c r="B62" s="40"/>
      <c r="C62" s="40"/>
      <c r="D62" s="40"/>
      <c r="E62" s="40"/>
      <c r="F62" s="40"/>
      <c r="G62" s="40"/>
      <c r="I62" s="40"/>
    </row>
    <row r="63" spans="1:9" ht="12.75" customHeight="1">
      <c r="B63" s="40"/>
      <c r="F63" s="40"/>
      <c r="G63" s="40"/>
      <c r="H63" s="40"/>
    </row>
    <row r="64" spans="1:9" ht="12.75" customHeight="1">
      <c r="A64" s="40"/>
      <c r="B64" s="40"/>
      <c r="F64" s="40"/>
      <c r="G64" s="40"/>
    </row>
    <row r="65" spans="1:8" ht="12.75" customHeight="1">
      <c r="B65" s="40"/>
      <c r="F65" s="40"/>
    </row>
    <row r="66" spans="1:8" ht="12.75" customHeight="1">
      <c r="A66" s="40"/>
      <c r="B66" s="40"/>
      <c r="H66" s="40"/>
    </row>
    <row r="67" spans="1:8" ht="12.75" customHeight="1">
      <c r="A67" s="40"/>
      <c r="B67" s="40"/>
      <c r="E67" s="40"/>
    </row>
    <row r="68" spans="1:8" ht="12.75" customHeight="1">
      <c r="C68" s="40"/>
      <c r="F68" s="40"/>
    </row>
    <row r="69" spans="1:8" ht="12.75" customHeight="1">
      <c r="B69" s="40"/>
    </row>
    <row r="70" spans="1:8" ht="12.75" customHeight="1">
      <c r="B70" s="40"/>
    </row>
    <row r="71" spans="1:8" ht="12.75" customHeight="1">
      <c r="G71" s="40"/>
    </row>
    <row r="72" spans="1:8" ht="12.75" customHeight="1">
      <c r="B72" s="40"/>
    </row>
    <row r="73" spans="1:8" ht="12.75" customHeight="1">
      <c r="C73" s="40"/>
      <c r="G73" s="40"/>
    </row>
  </sheetData>
  <mergeCells count="2">
    <mergeCell ref="A2:H2"/>
    <mergeCell ref="A6:B6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整体绩效目标表</vt:lpstr>
      <vt:lpstr>11项目绩效目标表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2022-02-14T06:46:49Z</dcterms:modified>
</cp:coreProperties>
</file>