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" windowWidth="20520" windowHeight="11640" firstSheet="5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一般公共预算支出-无上年数'!$A$1:$E$40</definedName>
    <definedName name="_xlnm.Print_Area" localSheetId="3">'3 一般公共预算财政基本支出'!$A$1:$E$61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部门收支总表'!$A$1:$D$16</definedName>
    <definedName name="_xlnm.Print_Area" localSheetId="7">'7 部门收入总表'!$A$1:$L$39</definedName>
    <definedName name="_xlnm.Print_Area" localSheetId="8">'8 部门支出总表'!$A$1:$H$38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/>
</workbook>
</file>

<file path=xl/calcChain.xml><?xml version="1.0" encoding="utf-8"?>
<calcChain xmlns="http://schemas.openxmlformats.org/spreadsheetml/2006/main">
  <c r="D13" i="4" l="1"/>
  <c r="D28" i="11" l="1"/>
  <c r="E29" i="10"/>
  <c r="D29" i="5"/>
  <c r="D28" i="5" l="1"/>
  <c r="D10" i="11" l="1"/>
  <c r="C12" i="11"/>
  <c r="D14" i="11"/>
  <c r="D13" i="11" s="1"/>
  <c r="C13" i="11" s="1"/>
  <c r="C14" i="11"/>
  <c r="C15" i="11"/>
  <c r="C30" i="11"/>
  <c r="E15" i="10"/>
  <c r="E14" i="10" s="1"/>
  <c r="C14" i="10" s="1"/>
  <c r="C15" i="10"/>
  <c r="C16" i="10"/>
  <c r="C31" i="10"/>
  <c r="E11" i="10"/>
  <c r="C13" i="10"/>
  <c r="D13" i="9"/>
  <c r="D15" i="5" l="1"/>
  <c r="D14" i="5" s="1"/>
  <c r="C14" i="5" s="1"/>
  <c r="C15" i="5"/>
  <c r="C16" i="5"/>
  <c r="C31" i="5"/>
  <c r="E12" i="5"/>
  <c r="E8" i="5" s="1"/>
  <c r="D9" i="5"/>
  <c r="D8" i="5" s="1"/>
  <c r="C8" i="5" l="1"/>
  <c r="C11" i="5"/>
  <c r="D38" i="5" l="1"/>
  <c r="D37" i="5" s="1"/>
  <c r="E35" i="5"/>
  <c r="E33" i="5"/>
  <c r="E32" i="5"/>
  <c r="E7" i="5" s="1"/>
  <c r="D26" i="5"/>
  <c r="D23" i="5"/>
  <c r="D18" i="5"/>
  <c r="E38" i="10"/>
  <c r="C38" i="10" s="1"/>
  <c r="E35" i="10"/>
  <c r="E33" i="10"/>
  <c r="E32" i="10" s="1"/>
  <c r="C32" i="10" s="1"/>
  <c r="E28" i="10"/>
  <c r="E26" i="10"/>
  <c r="C26" i="10" s="1"/>
  <c r="E23" i="10"/>
  <c r="C23" i="10" s="1"/>
  <c r="E18" i="10"/>
  <c r="F11" i="10"/>
  <c r="E9" i="10"/>
  <c r="E8" i="10" s="1"/>
  <c r="D7" i="11"/>
  <c r="E7" i="11"/>
  <c r="D37" i="11"/>
  <c r="D36" i="11" s="1"/>
  <c r="E34" i="11"/>
  <c r="C34" i="11" s="1"/>
  <c r="E32" i="11"/>
  <c r="C32" i="11" s="1"/>
  <c r="D27" i="11"/>
  <c r="C27" i="11" s="1"/>
  <c r="D25" i="11"/>
  <c r="D22" i="11"/>
  <c r="C22" i="11" s="1"/>
  <c r="D17" i="11"/>
  <c r="C17" i="11" s="1"/>
  <c r="C10" i="11"/>
  <c r="C28" i="11"/>
  <c r="C9" i="11"/>
  <c r="C11" i="11"/>
  <c r="C18" i="11"/>
  <c r="C19" i="11"/>
  <c r="C20" i="11"/>
  <c r="C21" i="11"/>
  <c r="C23" i="11"/>
  <c r="C24" i="11"/>
  <c r="C26" i="11"/>
  <c r="C29" i="11"/>
  <c r="C33" i="11"/>
  <c r="C35" i="11"/>
  <c r="C38" i="11"/>
  <c r="C33" i="10"/>
  <c r="C34" i="10"/>
  <c r="C35" i="10"/>
  <c r="C36" i="10"/>
  <c r="C9" i="10"/>
  <c r="C10" i="10"/>
  <c r="C8" i="10"/>
  <c r="C18" i="10"/>
  <c r="C19" i="10"/>
  <c r="C20" i="10"/>
  <c r="C21" i="10"/>
  <c r="C22" i="10"/>
  <c r="C24" i="10"/>
  <c r="C25" i="10"/>
  <c r="C27" i="10"/>
  <c r="C28" i="10"/>
  <c r="C29" i="10"/>
  <c r="C30" i="10"/>
  <c r="C39" i="10"/>
  <c r="C12" i="10"/>
  <c r="D11" i="10"/>
  <c r="C37" i="11" l="1"/>
  <c r="E17" i="10"/>
  <c r="E37" i="10"/>
  <c r="C37" i="10" s="1"/>
  <c r="E31" i="11"/>
  <c r="C31" i="11" s="1"/>
  <c r="D16" i="11"/>
  <c r="C16" i="11" s="1"/>
  <c r="C36" i="11"/>
  <c r="C17" i="10"/>
  <c r="D17" i="5"/>
  <c r="D7" i="5" s="1"/>
  <c r="C7" i="5"/>
  <c r="C7" i="11"/>
  <c r="C25" i="11"/>
  <c r="C52" i="6"/>
  <c r="C53" i="6"/>
  <c r="C54" i="6"/>
  <c r="C51" i="6"/>
  <c r="D50" i="6"/>
  <c r="E7" i="10" l="1"/>
  <c r="C7" i="10" s="1"/>
  <c r="D6" i="11"/>
  <c r="C6" i="11" s="1"/>
  <c r="E6" i="11"/>
  <c r="C38" i="5"/>
  <c r="C12" i="5"/>
  <c r="C13" i="5"/>
  <c r="C35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2" i="5"/>
  <c r="C33" i="5"/>
  <c r="C34" i="5"/>
  <c r="C36" i="5"/>
  <c r="C37" i="5"/>
  <c r="C39" i="5"/>
  <c r="C10" i="5"/>
  <c r="F8" i="11" l="1"/>
  <c r="G8" i="11"/>
  <c r="H8" i="11"/>
  <c r="G11" i="10"/>
  <c r="H11" i="10"/>
  <c r="I11" i="10"/>
  <c r="J11" i="10"/>
  <c r="K11" i="10"/>
  <c r="L11" i="10"/>
  <c r="C8" i="11" l="1"/>
  <c r="C14" i="8"/>
  <c r="C15" i="8"/>
  <c r="C16" i="8"/>
  <c r="C9" i="5"/>
  <c r="D9" i="4"/>
  <c r="D10" i="4"/>
  <c r="D11" i="4"/>
  <c r="D12" i="4"/>
  <c r="D8" i="4"/>
  <c r="F7" i="4"/>
  <c r="G7" i="4"/>
  <c r="E7" i="4"/>
  <c r="B8" i="9"/>
  <c r="B9" i="9"/>
  <c r="B7" i="9"/>
  <c r="B13" i="9" s="1"/>
  <c r="B16" i="9" s="1"/>
  <c r="I8" i="7"/>
  <c r="G8" i="7" s="1"/>
  <c r="E8" i="6"/>
  <c r="D8" i="6"/>
  <c r="E50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5" i="6"/>
  <c r="C56" i="6"/>
  <c r="C57" i="6"/>
  <c r="C58" i="6"/>
  <c r="C59" i="6"/>
  <c r="C60" i="6"/>
  <c r="E21" i="6"/>
  <c r="D21" i="6"/>
  <c r="C10" i="6"/>
  <c r="C11" i="6"/>
  <c r="C12" i="6"/>
  <c r="C13" i="6"/>
  <c r="C14" i="6"/>
  <c r="C15" i="6"/>
  <c r="C16" i="6"/>
  <c r="C17" i="6"/>
  <c r="C18" i="6"/>
  <c r="C19" i="6"/>
  <c r="C20" i="6"/>
  <c r="C9" i="6"/>
  <c r="B11" i="4"/>
  <c r="B7" i="4"/>
  <c r="B18" i="4" s="1"/>
  <c r="D14" i="9" l="1"/>
  <c r="D16" i="9" s="1"/>
  <c r="C8" i="6"/>
  <c r="C50" i="6"/>
  <c r="E7" i="6"/>
  <c r="C21" i="6"/>
  <c r="D7" i="4"/>
  <c r="D7" i="6"/>
  <c r="G16" i="4"/>
  <c r="G18" i="4" s="1"/>
  <c r="F16" i="4"/>
  <c r="F18" i="4" s="1"/>
  <c r="E16" i="4"/>
  <c r="E18" i="4" s="1"/>
  <c r="C7" i="6" l="1"/>
  <c r="D18" i="4"/>
  <c r="D16" i="4"/>
  <c r="C11" i="10"/>
</calcChain>
</file>

<file path=xl/sharedStrings.xml><?xml version="1.0" encoding="utf-8"?>
<sst xmlns="http://schemas.openxmlformats.org/spreadsheetml/2006/main" count="1508" uniqueCount="641">
  <si>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</si>
  <si>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</si>
  <si>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</si>
  <si>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</si>
  <si>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</si>
  <si>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</si>
  <si>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</si>
  <si>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</si>
  <si>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</si>
  <si>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</si>
  <si>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</si>
  <si>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</si>
  <si>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</si>
  <si>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</si>
  <si>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</si>
  <si>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</si>
  <si>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</si>
  <si>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</si>
  <si>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</si>
  <si>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</si>
  <si>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</si>
  <si>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</si>
  <si>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</si>
  <si>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</si>
  <si>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</si>
  <si>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</si>
  <si>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</si>
  <si>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</si>
  <si>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</si>
  <si>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</si>
  <si>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</si>
  <si>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</si>
  <si>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</si>
  <si>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</si>
  <si>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</si>
  <si>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</si>
  <si>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</si>
  <si>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</si>
  <si>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</si>
  <si>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</si>
  <si>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</si>
  <si>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</si>
  <si>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</si>
  <si>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</si>
  <si>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</si>
  <si>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</si>
  <si>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</si>
  <si>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</si>
  <si>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</si>
  <si>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</si>
  <si>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</si>
  <si>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</si>
  <si>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</si>
  <si>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</si>
  <si>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</si>
  <si>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</si>
  <si>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</si>
  <si>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</si>
  <si>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</si>
  <si>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</si>
  <si>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</si>
  <si>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</si>
  <si>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</si>
  <si>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</si>
  <si>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</si>
  <si>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</si>
  <si>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</si>
  <si>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</si>
  <si>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</si>
  <si>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</si>
  <si>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</si>
  <si>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</si>
  <si>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</si>
  <si>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</si>
  <si>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</si>
  <si>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</si>
  <si>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</si>
  <si>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</si>
  <si>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</si>
  <si>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</si>
  <si>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</si>
  <si>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</si>
  <si>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</si>
  <si>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</si>
  <si>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</si>
  <si>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</si>
  <si>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</si>
  <si>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</si>
  <si>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</si>
  <si>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</si>
  <si>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</si>
  <si>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</si>
  <si>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</si>
  <si>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</si>
  <si>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</si>
  <si>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</si>
  <si>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</si>
  <si>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</si>
  <si>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</si>
  <si>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</si>
  <si>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</si>
  <si>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</si>
  <si>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</si>
  <si>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</si>
  <si>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</si>
  <si>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</si>
  <si>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</si>
  <si>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</si>
  <si>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</si>
  <si>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</si>
  <si>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</si>
  <si>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</si>
  <si>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</si>
  <si>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</si>
  <si>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</si>
  <si>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</si>
  <si>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</si>
  <si>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</si>
  <si>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</si>
  <si>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</si>
  <si>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</si>
  <si>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</si>
  <si>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</si>
  <si>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</si>
  <si>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</si>
  <si>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</si>
  <si>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</si>
  <si>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</si>
  <si>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</si>
  <si>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</si>
  <si>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</si>
  <si>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</si>
  <si>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</si>
  <si>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</si>
  <si>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</si>
  <si>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</si>
  <si>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</si>
  <si>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</si>
  <si>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</si>
  <si>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</si>
  <si>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</si>
  <si>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</si>
  <si>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</si>
  <si>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</si>
  <si>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</si>
  <si>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</si>
  <si>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</si>
  <si>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</si>
  <si>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</si>
  <si>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</si>
  <si>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</si>
  <si>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</si>
  <si>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</si>
  <si>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</si>
  <si>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</si>
  <si>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</si>
  <si>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</si>
  <si>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</si>
  <si>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</si>
  <si>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</si>
  <si>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</si>
  <si>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</si>
  <si>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</si>
  <si>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</si>
  <si>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</si>
  <si>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</si>
  <si>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</si>
  <si>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</si>
  <si>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</si>
  <si>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</si>
  <si>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</si>
  <si>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</si>
  <si>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</si>
  <si>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</si>
  <si>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</si>
  <si>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</si>
  <si>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</si>
  <si>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</si>
  <si>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</si>
  <si>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</si>
  <si>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</si>
  <si>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</si>
  <si>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</si>
  <si>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</si>
  <si>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</si>
  <si>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</si>
  <si>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</si>
  <si>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</si>
  <si>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</si>
  <si>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</si>
  <si>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</si>
  <si>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</si>
  <si>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</si>
  <si>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</si>
  <si>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</si>
  <si>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</si>
  <si>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</si>
  <si>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</si>
  <si>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</si>
  <si>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</si>
  <si>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</si>
  <si>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</si>
  <si>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</si>
  <si>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</si>
  <si>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</si>
  <si>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</si>
  <si>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</si>
  <si>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</si>
  <si>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</si>
  <si>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</si>
  <si>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</si>
  <si>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</si>
  <si>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</si>
  <si>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</si>
  <si>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</si>
  <si>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</si>
  <si>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</si>
  <si>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</si>
  <si>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</si>
  <si>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</si>
  <si>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</si>
  <si>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</si>
  <si>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</si>
  <si>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</si>
  <si>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</si>
  <si>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</si>
  <si>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</si>
  <si>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</si>
  <si>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</si>
  <si>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</si>
  <si>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</si>
  <si>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</si>
  <si>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</si>
  <si>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</si>
  <si>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</si>
  <si>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</si>
  <si>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</si>
  <si>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</si>
  <si>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</si>
  <si>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</si>
  <si>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</si>
  <si>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</si>
  <si>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</si>
  <si>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</si>
  <si>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</si>
  <si>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</si>
  <si>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</si>
  <si>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</si>
  <si>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</si>
  <si>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</si>
  <si>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</si>
  <si>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</si>
  <si>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</si>
  <si>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</si>
  <si>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</si>
  <si>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</si>
  <si>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</si>
  <si>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</si>
  <si>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</si>
  <si>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</si>
  <si>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</si>
  <si>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</si>
  <si>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</si>
  <si>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</si>
  <si>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</si>
  <si>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</si>
  <si>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</si>
  <si>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</si>
  <si>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</si>
  <si>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</si>
  <si>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</si>
  <si>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</si>
  <si>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</si>
  <si>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</si>
  <si>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</si>
  <si>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</si>
  <si>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</si>
  <si>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</si>
  <si>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</si>
  <si>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</si>
  <si>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</si>
  <si>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</si>
  <si>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</si>
  <si>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</si>
  <si>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</si>
  <si>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</si>
  <si>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</si>
  <si>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</si>
  <si>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</si>
  <si>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</si>
  <si>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</si>
  <si>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</si>
  <si>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</si>
  <si>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</si>
  <si>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</si>
  <si>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</si>
  <si>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</si>
  <si>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</si>
  <si>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</si>
  <si>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</si>
  <si>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</si>
  <si>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</si>
  <si>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</si>
  <si>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</si>
  <si>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</si>
  <si>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</si>
  <si>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</si>
  <si>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</si>
  <si>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</si>
  <si>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</si>
  <si>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</si>
  <si>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</si>
  <si>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</si>
  <si>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</si>
  <si>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</si>
  <si>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</si>
  <si>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</si>
  <si>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</si>
  <si>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</si>
  <si>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</si>
  <si>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</si>
  <si>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</si>
  <si>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</si>
  <si>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</si>
  <si>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</si>
  <si>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</si>
  <si>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</si>
  <si>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</si>
  <si>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</si>
  <si>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</si>
  <si>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科目编码</t>
  </si>
  <si>
    <t>科目名称</t>
  </si>
  <si>
    <t>小计</t>
  </si>
  <si>
    <t>基本支出</t>
  </si>
  <si>
    <t>项目支出</t>
  </si>
  <si>
    <t>经济分类科目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</si>
  <si>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</si>
  <si>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</si>
  <si>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</si>
  <si>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</si>
  <si>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</si>
  <si>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</si>
  <si>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</si>
  <si>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</si>
  <si>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</si>
  <si>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</si>
  <si>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</si>
  <si>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</si>
  <si>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</si>
  <si>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</si>
  <si>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</si>
  <si>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</si>
  <si>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</si>
  <si>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</si>
  <si>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</si>
  <si>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</si>
  <si>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</si>
  <si>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</si>
  <si>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</si>
  <si>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</si>
  <si>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</si>
  <si>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</si>
  <si>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</si>
  <si>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</si>
  <si>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</si>
  <si>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</si>
  <si>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</si>
  <si>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</si>
  <si>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</si>
  <si>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</si>
  <si>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</si>
  <si>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</si>
  <si>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</si>
  <si>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</si>
  <si>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</si>
  <si>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</si>
  <si>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</si>
  <si>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</si>
  <si>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</si>
  <si>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</si>
  <si>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</si>
  <si>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</si>
  <si>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</si>
  <si>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</si>
  <si>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</si>
  <si>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</si>
  <si>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</si>
  <si>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</si>
  <si>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</si>
  <si>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</si>
  <si>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</si>
  <si>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</si>
  <si>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</si>
  <si>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</si>
  <si>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</si>
  <si>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</si>
  <si>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</si>
  <si>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</si>
  <si>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</si>
  <si>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</si>
  <si>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</si>
  <si>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</si>
  <si>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</si>
  <si>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</si>
  <si>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</si>
  <si>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</si>
  <si>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</si>
  <si>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</si>
  <si>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</si>
  <si>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</si>
  <si>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</si>
  <si>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</si>
  <si>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</si>
  <si>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</si>
  <si>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</si>
  <si>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</si>
  <si>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</si>
  <si>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</si>
  <si>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</si>
  <si>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</si>
  <si>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</si>
  <si>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</si>
  <si>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</si>
  <si>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</si>
  <si>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</si>
  <si>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</si>
  <si>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</si>
  <si>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</si>
  <si>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</si>
  <si>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</si>
  <si>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</si>
  <si>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</si>
  <si>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</si>
  <si>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</si>
  <si>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</si>
  <si>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</si>
  <si>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</si>
  <si>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</si>
  <si>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</si>
  <si>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</si>
  <si>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</si>
  <si>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</si>
  <si>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</si>
  <si>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</si>
  <si>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</si>
  <si>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</si>
  <si>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</si>
  <si>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</si>
  <si>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</si>
  <si>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</si>
  <si>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</si>
  <si>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</si>
  <si>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</si>
  <si>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</si>
  <si>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</si>
  <si>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</si>
  <si>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</si>
  <si>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</si>
  <si>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</si>
  <si>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</si>
  <si>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</si>
  <si>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</si>
  <si>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</si>
  <si>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</si>
  <si>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2021年预算数</t>
    <phoneticPr fontId="2" type="noConversion"/>
  </si>
  <si>
    <t>2021年基本支出</t>
    <phoneticPr fontId="2" type="noConversion"/>
  </si>
  <si>
    <t>2020年预算数</t>
    <phoneticPr fontId="2" type="noConversion"/>
  </si>
  <si>
    <t>单位：万元</t>
    <phoneticPr fontId="18" type="noConversion"/>
  </si>
  <si>
    <t>部门（单位）名称</t>
    <phoneticPr fontId="18" type="noConversion"/>
  </si>
  <si>
    <t>支出预算总量</t>
    <phoneticPr fontId="18" type="noConversion"/>
  </si>
  <si>
    <t>其中：部门预算支出</t>
    <phoneticPr fontId="18" type="noConversion"/>
  </si>
  <si>
    <t>当年整体绩效目标</t>
    <phoneticPr fontId="18" type="noConversion"/>
  </si>
  <si>
    <t>绩效指标</t>
    <phoneticPr fontId="18" type="noConversion"/>
  </si>
  <si>
    <t>指标名称</t>
    <phoneticPr fontId="5" type="noConversion"/>
  </si>
  <si>
    <t>指标权重</t>
    <phoneticPr fontId="18" type="noConversion"/>
  </si>
  <si>
    <t>计量单位</t>
    <phoneticPr fontId="18" type="noConversion"/>
  </si>
  <si>
    <t>指标性质</t>
    <phoneticPr fontId="18" type="noConversion"/>
  </si>
  <si>
    <t>指标值</t>
    <phoneticPr fontId="18" type="noConversion"/>
  </si>
  <si>
    <t>单位：万元</t>
    <phoneticPr fontId="18" type="noConversion"/>
  </si>
  <si>
    <t>业务主管部门</t>
    <phoneticPr fontId="18" type="noConversion"/>
  </si>
  <si>
    <t>项目概况</t>
    <phoneticPr fontId="18" type="noConversion"/>
  </si>
  <si>
    <t>立项依据</t>
    <phoneticPr fontId="18" type="noConversion"/>
  </si>
  <si>
    <t>当年绩效目标</t>
    <phoneticPr fontId="18" type="noConversion"/>
  </si>
  <si>
    <t>指标名称</t>
    <phoneticPr fontId="5" type="noConversion"/>
  </si>
  <si>
    <t>指标权重</t>
    <phoneticPr fontId="18" type="noConversion"/>
  </si>
  <si>
    <t>指标性质</t>
    <phoneticPr fontId="18" type="noConversion"/>
  </si>
  <si>
    <t>指标值</t>
    <phoneticPr fontId="18" type="noConversion"/>
  </si>
  <si>
    <t>XXXXX（单位全称）一般公共预算“三公”经费支出表</t>
    <phoneticPr fontId="2" type="noConversion"/>
  </si>
  <si>
    <t>当年预算</t>
    <phoneticPr fontId="18" type="noConversion"/>
  </si>
  <si>
    <t>2021年项目绩效目标表</t>
    <phoneticPr fontId="18" type="noConversion"/>
  </si>
  <si>
    <t>区级支出</t>
    <phoneticPr fontId="18" type="noConversion"/>
  </si>
  <si>
    <t>补助乡镇</t>
    <phoneticPr fontId="18" type="noConversion"/>
  </si>
  <si>
    <t>专项项目名称</t>
    <phoneticPr fontId="18" type="noConversion"/>
  </si>
  <si>
    <t>上年结转</t>
    <phoneticPr fontId="2" type="noConversion"/>
  </si>
  <si>
    <t>一般公共预算拨款收入</t>
    <phoneticPr fontId="2" type="noConversion"/>
  </si>
  <si>
    <t>政府性基金预算拨款收入</t>
    <phoneticPr fontId="2" type="noConversion"/>
  </si>
  <si>
    <t>国有资本经营预算拨款收入</t>
    <phoneticPr fontId="2" type="noConversion"/>
  </si>
  <si>
    <t>非教育收费收入预算</t>
    <phoneticPr fontId="2" type="noConversion"/>
  </si>
  <si>
    <t>教育收费收入预算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</si>
  <si>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</si>
  <si>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</si>
  <si>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用事业基金弥补收支差额</t>
    <phoneticPr fontId="2" type="noConversion"/>
  </si>
  <si>
    <t>合计</t>
    <phoneticPr fontId="2" type="noConversion"/>
  </si>
  <si>
    <t>合计</t>
    <phoneticPr fontId="2" type="noConversion"/>
  </si>
  <si>
    <t>一般公共服务</t>
    <phoneticPr fontId="2" type="noConversion"/>
  </si>
  <si>
    <t>教育</t>
    <phoneticPr fontId="2" type="noConversion"/>
  </si>
  <si>
    <t>社会保障和就业</t>
    <phoneticPr fontId="2" type="noConversion"/>
  </si>
  <si>
    <t>卫生健康</t>
    <phoneticPr fontId="2" type="noConversion"/>
  </si>
  <si>
    <t>合计</t>
    <phoneticPr fontId="2" type="noConversion"/>
  </si>
  <si>
    <t xml:space="preserve"> 合计</t>
  </si>
  <si>
    <t>住房保障支出</t>
    <phoneticPr fontId="2" type="noConversion"/>
  </si>
  <si>
    <t>2021年部门预算整体绩效目标表</t>
    <phoneticPr fontId="18" type="noConversion"/>
  </si>
  <si>
    <t>附件3-1</t>
    <phoneticPr fontId="2" type="noConversion"/>
  </si>
  <si>
    <t>附件3-2</t>
    <phoneticPr fontId="2" type="noConversion"/>
  </si>
  <si>
    <t>附件3-2</t>
    <phoneticPr fontId="2" type="noConversion"/>
  </si>
  <si>
    <t>附件3-3</t>
    <phoneticPr fontId="2" type="noConversion"/>
  </si>
  <si>
    <t>附件3-4</t>
    <phoneticPr fontId="2" type="noConversion"/>
  </si>
  <si>
    <t>附件3-5</t>
    <phoneticPr fontId="2" type="noConversion"/>
  </si>
  <si>
    <t>附件3-6</t>
    <phoneticPr fontId="2" type="noConversion"/>
  </si>
  <si>
    <t>附件3-7</t>
    <phoneticPr fontId="2" type="noConversion"/>
  </si>
  <si>
    <t>附件3-8</t>
    <phoneticPr fontId="2" type="noConversion"/>
  </si>
  <si>
    <t>附件3-9</t>
    <phoneticPr fontId="2" type="noConversion"/>
  </si>
  <si>
    <t>附件3-10</t>
    <phoneticPr fontId="2" type="noConversion"/>
  </si>
  <si>
    <t>附件3-11</t>
    <phoneticPr fontId="2" type="noConversion"/>
  </si>
  <si>
    <t>（备注：本单位无政府性基金收支，故此表无数据。）</t>
    <phoneticPr fontId="2" type="noConversion"/>
  </si>
  <si>
    <t>教育收费预算收入</t>
    <phoneticPr fontId="2" type="noConversion"/>
  </si>
  <si>
    <t>一般公共服务</t>
    <phoneticPr fontId="2" type="noConversion"/>
  </si>
  <si>
    <t>社会保障和就业</t>
    <phoneticPr fontId="2" type="noConversion"/>
  </si>
  <si>
    <t>卫生健康</t>
    <phoneticPr fontId="2" type="noConversion"/>
  </si>
  <si>
    <t>住房保障</t>
    <phoneticPr fontId="2" type="noConversion"/>
  </si>
  <si>
    <t>201</t>
  </si>
  <si>
    <t xml:space="preserve">  一般公共服务支出</t>
  </si>
  <si>
    <t xml:space="preserve">      行政运行</t>
  </si>
  <si>
    <t xml:space="preserve">  社会保障和就业支出</t>
  </si>
  <si>
    <t>因公出国（境）费</t>
    <phoneticPr fontId="2" type="noConversion"/>
  </si>
  <si>
    <t>公务用车运行费</t>
    <phoneticPr fontId="2" type="noConversion"/>
  </si>
  <si>
    <t>公务接待费</t>
    <phoneticPr fontId="2" type="noConversion"/>
  </si>
  <si>
    <t xml:space="preserve">    商贸事务</t>
  </si>
  <si>
    <t xml:space="preserve">    行政事业单位养老支出</t>
  </si>
  <si>
    <t xml:space="preserve">      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</si>
  <si>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</si>
  <si>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</si>
  <si>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</si>
  <si>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抚恤</t>
  </si>
  <si>
    <t xml:space="preserve">      死亡抚恤</t>
  </si>
  <si>
    <t xml:space="preserve">      其他优抚支出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</si>
  <si>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</si>
  <si>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</si>
  <si>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</si>
  <si>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</si>
  <si>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</si>
  <si>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商业服务业等支出</t>
  </si>
  <si>
    <t xml:space="preserve">    商业流通事务</t>
  </si>
  <si>
    <t xml:space="preserve">     其他商业流通事务支出</t>
  </si>
  <si>
    <t xml:space="preserve">  住房保障支出</t>
  </si>
  <si>
    <t xml:space="preserve">    住房改革支出</t>
  </si>
  <si>
    <t xml:space="preserve">      住房公积金</t>
  </si>
  <si>
    <t>海关事务</t>
    <phoneticPr fontId="2" type="noConversion"/>
  </si>
  <si>
    <t>其他海关事务支出</t>
    <phoneticPr fontId="2" type="noConversion"/>
  </si>
  <si>
    <t xml:space="preserve"> 30305</t>
  </si>
  <si>
    <t xml:space="preserve">  生活补助</t>
    <phoneticPr fontId="2" type="noConversion"/>
  </si>
  <si>
    <t>30301</t>
    <phoneticPr fontId="2" type="noConversion"/>
  </si>
  <si>
    <t>离休费</t>
    <phoneticPr fontId="2" type="noConversion"/>
  </si>
  <si>
    <t>30302</t>
    <phoneticPr fontId="2" type="noConversion"/>
  </si>
  <si>
    <t>退休费</t>
    <phoneticPr fontId="2" type="noConversion"/>
  </si>
  <si>
    <t>30304</t>
    <phoneticPr fontId="2" type="noConversion"/>
  </si>
  <si>
    <t>抚恤金</t>
    <phoneticPr fontId="2" type="noConversion"/>
  </si>
  <si>
    <t>商业服务业</t>
  </si>
  <si>
    <t>商业服务业</t>
    <phoneticPr fontId="2" type="noConversion"/>
  </si>
  <si>
    <t>海关事务</t>
  </si>
  <si>
    <t>其他海关事务支出</t>
  </si>
  <si>
    <t>涉外发展服务支出</t>
  </si>
  <si>
    <t xml:space="preserve">     其他涉外发展服务支出</t>
  </si>
  <si>
    <t>重庆市梁平区商务委员会</t>
    <phoneticPr fontId="2" type="noConversion"/>
  </si>
  <si>
    <t>1.实施170吨猪肉及果蔬、食用油等其他重要商品储备，应对突发事件影响市场可能出现的异常波动或供应不足，保障民生消费需求。2.助力我区开放型经济发展，扩大商品出口。3.促进全区社会消费品零售总额稳定提升，完成区政府确定的年度计划。4.通过搞好各项节庆展会活动，拉动本地消费，促进当地经济发展，宣传梁平形象以及培育地方特色产品品牌，促进企业转型升级、产品提档升级，促进内、外贸增长。5.提升全区电商发展环境，促进农特产品上行，带动群众增收致富。6.有效防范商务领域安全生产事故发生，稳定梁平商贸经营秩序.</t>
    <phoneticPr fontId="2" type="noConversion"/>
  </si>
  <si>
    <t>次</t>
  </si>
  <si>
    <t>次</t>
    <phoneticPr fontId="2" type="noConversion"/>
  </si>
  <si>
    <t>﹥</t>
  </si>
  <si>
    <t>﹥</t>
    <phoneticPr fontId="2" type="noConversion"/>
  </si>
  <si>
    <t>吨</t>
    <phoneticPr fontId="2" type="noConversion"/>
  </si>
  <si>
    <t>=</t>
    <phoneticPr fontId="2" type="noConversion"/>
  </si>
  <si>
    <t>推动经济发展</t>
    <phoneticPr fontId="2" type="noConversion"/>
  </si>
  <si>
    <t>助力我区开放型经济发展，扩大商品出口。</t>
    <phoneticPr fontId="2" type="noConversion"/>
  </si>
  <si>
    <t>无</t>
    <phoneticPr fontId="2" type="noConversion"/>
  </si>
  <si>
    <t>展会专项经费</t>
    <phoneticPr fontId="2" type="noConversion"/>
  </si>
  <si>
    <t>《梁平县人民政府关于加快商贸流通发展的意见》梁平府发【2008】81号和《梁平县人民政府关于加快商贸活县战略的实施意见》梁平府发【2010】27号，每年由县财政预算安排商业发展专项资金300万元，并保持10%的增长速度逐年递增。二是每年从城市建设配套费中安排5%用于商业公益性基础设施建设。</t>
    <phoneticPr fontId="2" type="noConversion"/>
  </si>
  <si>
    <t>1.通过搞好各项节庆展会活动，拉动本地消费，促进当地经济发展，宣传梁平形象以及培育地方特色产品品牌，促进企业转型升级、产品提档升级，促进内、外贸增长。2.提升全区电商发展环境，促进农特产品上行，带动群众增收致富。3.编制全区“十四五”商业发展规划，为全区商业发展指明方向、制定措施、计划目标。4.有效防范商务领域安全生产事故发生，稳定梁平商贸经营秩序&gt;5.2021年12月联网直报后，一次性将补助发放给企业统计员，调动联网直报企业统计员的工作积极性，激励各企业按要求及时上报相关指标，切实反映商贸经济运行情况。</t>
    <phoneticPr fontId="2" type="noConversion"/>
  </si>
  <si>
    <t>主要内容：商业发展资金主要用于商贸网络体系建设、促进农村电子商务发展、节庆展会论坛活动、提升商贸服务质量和限上商贸企业、个体、行业所属规上服务业联网直报统计与企业监测统计经费等。1.第二十三届“西洽会”、第九届“渝交会”、第十三届梁平啤酒节暨特色产品展销会、特色夜市文化节与汽车促销等各类型消费促进活动、第八届柚花节特色产品展销、晒秋节、农民丰收节、柚博会、年货节等系列展会和促销活动，拉动本地消费，宣传梁平形象，培育地方特色品牌。2.限上商贸企业、个体、行业所属规上服务业联网直报统计与企业监测统计经费。3.电子商务人才培训,消费（电商）扶贫；网销品牌培育,区、镇、村三级电商服务体系健全优化。4.编制全区“十四五”商业发展规划，指导全区商贸经济创新发展等资金。5.围绕商贸流通、绿色食品加工产业和电子商务进农村等开展招商引资经费。6.商务行政执法支队12312商务举报投诉中心运行经费、商贸行政执法检查经费、法治政府建设经费、商贸诚信体系建设经费安全生产月宣传品制作、教育培训、成品油“打非治违”。</t>
    <phoneticPr fontId="2" type="noConversion"/>
  </si>
  <si>
    <t>家</t>
    <phoneticPr fontId="2" type="noConversion"/>
  </si>
  <si>
    <t>网销品牌培育,区、镇、村三级电商服务体系健全优化</t>
  </si>
  <si>
    <t>个</t>
    <phoneticPr fontId="2" type="noConversion"/>
  </si>
  <si>
    <t>商务行政执法支队12312商务举报投诉中心运行经费、商贸行政执法检查经费、法治政府建设经费、商贸诚信体系建设经费安全生产月宣传品制作、教育培训、成品油“打非治违”</t>
    <phoneticPr fontId="2" type="noConversion"/>
  </si>
  <si>
    <t>重庆市梁平区商务委员会财政拨款收支总表</t>
    <phoneticPr fontId="2" type="noConversion"/>
  </si>
  <si>
    <t>重庆市梁平区商务委员会一般公共预算财政拨款支出预算表</t>
    <phoneticPr fontId="2" type="noConversion"/>
  </si>
  <si>
    <t>2011350</t>
  </si>
  <si>
    <t xml:space="preserve">      事业运行</t>
  </si>
  <si>
    <t>2101102</t>
  </si>
  <si>
    <t>事业单位医疗</t>
  </si>
  <si>
    <t>205</t>
  </si>
  <si>
    <t>教育支出</t>
  </si>
  <si>
    <t>20508</t>
  </si>
  <si>
    <t>进修及培训</t>
  </si>
  <si>
    <t>2050803</t>
  </si>
  <si>
    <t>培训支出</t>
  </si>
  <si>
    <t>重庆市梁平区商务委员会一般公共预算财政拨款基本支出预算表</t>
    <phoneticPr fontId="2" type="noConversion"/>
  </si>
  <si>
    <t>重庆市梁平区商务委员会一般公共预算“三公”经费支出表</t>
    <phoneticPr fontId="2" type="noConversion"/>
  </si>
  <si>
    <t>重庆市梁平区商务委员会政府性基金预算支出表</t>
    <phoneticPr fontId="2" type="noConversion"/>
  </si>
  <si>
    <t>重庆市梁平区商务委员会部门收支总表</t>
    <phoneticPr fontId="2" type="noConversion"/>
  </si>
  <si>
    <t>教育</t>
    <phoneticPr fontId="2" type="noConversion"/>
  </si>
  <si>
    <t>重庆市梁平区商务委员会部门收入总表</t>
    <phoneticPr fontId="2" type="noConversion"/>
  </si>
  <si>
    <t>重庆市梁平区商务委员会部门支出总表</t>
    <phoneticPr fontId="2" type="noConversion"/>
  </si>
  <si>
    <t>重庆市梁平区商务委员会政府采购预算明细表</t>
    <phoneticPr fontId="5" type="noConversion"/>
  </si>
  <si>
    <t xml:space="preserve">  社会保障和就业支出</t>
    <phoneticPr fontId="2" type="noConversion"/>
  </si>
  <si>
    <t xml:space="preserve">    行政事业单位养老支出</t>
    <phoneticPr fontId="2" type="noConversion"/>
  </si>
  <si>
    <t xml:space="preserve">      行政单位离退休</t>
    <phoneticPr fontId="2" type="noConversion"/>
  </si>
  <si>
    <t xml:space="preserve">      机关事业单位基本养老保险缴费支出</t>
    <phoneticPr fontId="2" type="noConversion"/>
  </si>
  <si>
    <t xml:space="preserve">      机关事业单位职业年金缴费支出</t>
    <phoneticPr fontId="2" type="noConversion"/>
  </si>
  <si>
    <t xml:space="preserve">      其他行政事业单位养老支出</t>
    <phoneticPr fontId="2" type="noConversion"/>
  </si>
  <si>
    <t xml:space="preserve">    抚恤</t>
    <phoneticPr fontId="2" type="noConversion"/>
  </si>
  <si>
    <t xml:space="preserve">      死亡抚恤</t>
    <phoneticPr fontId="2" type="noConversion"/>
  </si>
  <si>
    <t xml:space="preserve">      其他优抚支出</t>
    <phoneticPr fontId="2" type="noConversion"/>
  </si>
  <si>
    <t xml:space="preserve">    其他社会保障和就业支出</t>
    <phoneticPr fontId="2" type="noConversion"/>
  </si>
  <si>
    <t xml:space="preserve">      其他社会保障和就业支出</t>
    <phoneticPr fontId="2" type="noConversion"/>
  </si>
  <si>
    <t xml:space="preserve">  卫生健康支出</t>
    <phoneticPr fontId="2" type="noConversion"/>
  </si>
  <si>
    <t xml:space="preserve">    行政事业单位医疗</t>
    <phoneticPr fontId="2" type="noConversion"/>
  </si>
  <si>
    <t xml:space="preserve">      行政单位医疗</t>
    <phoneticPr fontId="2" type="noConversion"/>
  </si>
  <si>
    <t>事业单位医疗</t>
    <phoneticPr fontId="2" type="noConversion"/>
  </si>
  <si>
    <t xml:space="preserve">  商业服务业等支出</t>
    <phoneticPr fontId="2" type="noConversion"/>
  </si>
  <si>
    <t xml:space="preserve">    商业流通事务</t>
    <phoneticPr fontId="2" type="noConversion"/>
  </si>
  <si>
    <t xml:space="preserve">     其他商业流通事务支出</t>
    <phoneticPr fontId="2" type="noConversion"/>
  </si>
  <si>
    <t>涉外发展服务支出</t>
    <phoneticPr fontId="2" type="noConversion"/>
  </si>
  <si>
    <t xml:space="preserve">     其他涉外发展服务支出</t>
    <phoneticPr fontId="2" type="noConversion"/>
  </si>
  <si>
    <t xml:space="preserve">  住房保障支出</t>
    <phoneticPr fontId="2" type="noConversion"/>
  </si>
  <si>
    <t xml:space="preserve">    住房改革支出</t>
    <phoneticPr fontId="2" type="noConversion"/>
  </si>
  <si>
    <t xml:space="preserve">      住房公积金</t>
    <phoneticPr fontId="2" type="noConversion"/>
  </si>
  <si>
    <t>猪肉储备量</t>
    <phoneticPr fontId="2" type="noConversion"/>
  </si>
  <si>
    <t>组织举办或参加展会活动</t>
    <phoneticPr fontId="2" type="noConversion"/>
  </si>
  <si>
    <t>亿元</t>
    <phoneticPr fontId="2" type="noConversion"/>
  </si>
  <si>
    <t>展会活动实现直接收入</t>
    <phoneticPr fontId="2" type="noConversion"/>
  </si>
  <si>
    <t>新发展限上商贸企业、个体、行业所属规上服务业实体经济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</si>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</sst>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;;"/>
    <numFmt numFmtId="177" formatCode="0.00_ "/>
  </numFmts>
  <fonts count="30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family val="1"/>
    </font>
    <font>
      <sz val="10"/>
      <name val="Arial"/>
      <family val="2"/>
    </font>
    <font>
      <sz val="9"/>
      <name val="等线"/>
      <family val="2"/>
      <charset val="134"/>
      <scheme val="minor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Times New Roman"/>
      <family val="1"/>
    </font>
    <font>
      <sz val="10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7" fillId="0" borderId="0"/>
    <xf numFmtId="0" fontId="27" fillId="0" borderId="0"/>
  </cellStyleXfs>
  <cellXfs count="20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1" xfId="2" applyFont="1" applyFill="1" applyBorder="1" applyAlignment="1">
      <alignment vertical="center"/>
    </xf>
    <xf numFmtId="4" fontId="9" fillId="0" borderId="10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9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3"/>
    <xf numFmtId="0" fontId="17" fillId="0" borderId="0" xfId="3" applyFont="1"/>
    <xf numFmtId="0" fontId="1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17" fillId="0" borderId="0" xfId="3" applyAlignment="1">
      <alignment vertical="center"/>
    </xf>
    <xf numFmtId="0" fontId="17" fillId="0" borderId="0" xfId="3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indent="2"/>
    </xf>
    <xf numFmtId="0" fontId="21" fillId="0" borderId="0" xfId="3" applyNumberFormat="1" applyFont="1" applyFill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vertical="center" wrapText="1"/>
    </xf>
    <xf numFmtId="4" fontId="9" fillId="3" borderId="3" xfId="1" applyNumberFormat="1" applyFont="1" applyFill="1" applyBorder="1" applyAlignment="1">
      <alignment horizontal="righ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4" fontId="9" fillId="3" borderId="1" xfId="1" applyNumberFormat="1" applyFont="1" applyFill="1" applyBorder="1" applyAlignment="1" applyProtection="1">
      <alignment horizontal="right" vertical="center"/>
    </xf>
    <xf numFmtId="4" fontId="9" fillId="3" borderId="1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Alignment="1" applyProtection="1">
      <alignment horizontal="left" vertical="center"/>
    </xf>
    <xf numFmtId="49" fontId="11" fillId="0" borderId="0" xfId="2" applyNumberFormat="1" applyFont="1" applyFill="1" applyAlignment="1">
      <alignment horizontal="centerContinuous"/>
    </xf>
    <xf numFmtId="49" fontId="9" fillId="0" borderId="0" xfId="2" applyNumberFormat="1" applyFont="1" applyFill="1"/>
    <xf numFmtId="49" fontId="10" fillId="0" borderId="2" xfId="2" applyNumberFormat="1" applyFont="1" applyFill="1" applyBorder="1" applyAlignment="1" applyProtection="1">
      <alignment horizontal="center" vertical="center"/>
    </xf>
    <xf numFmtId="49" fontId="5" fillId="0" borderId="0" xfId="2" applyNumberFormat="1" applyFill="1"/>
    <xf numFmtId="49" fontId="5" fillId="0" borderId="0" xfId="2" applyNumberFormat="1"/>
    <xf numFmtId="49" fontId="11" fillId="0" borderId="0" xfId="2" applyNumberFormat="1" applyFont="1" applyAlignment="1">
      <alignment horizontal="centerContinuous"/>
    </xf>
    <xf numFmtId="49" fontId="9" fillId="0" borderId="0" xfId="2" applyNumberFormat="1" applyFont="1"/>
    <xf numFmtId="4" fontId="9" fillId="3" borderId="1" xfId="2" applyNumberFormat="1" applyFont="1" applyFill="1" applyBorder="1" applyAlignment="1" applyProtection="1">
      <alignment horizontal="right" vertical="center" wrapText="1"/>
    </xf>
    <xf numFmtId="4" fontId="9" fillId="3" borderId="1" xfId="2" applyNumberFormat="1" applyFont="1" applyFill="1" applyBorder="1" applyAlignment="1">
      <alignment horizontal="right" vertical="center" wrapText="1"/>
    </xf>
    <xf numFmtId="49" fontId="9" fillId="0" borderId="1" xfId="2" applyNumberFormat="1" applyFont="1" applyFill="1" applyBorder="1" applyAlignment="1" applyProtection="1">
      <alignment horizontal="left" vertical="center"/>
    </xf>
    <xf numFmtId="4" fontId="9" fillId="3" borderId="6" xfId="2" applyNumberFormat="1" applyFont="1" applyFill="1" applyBorder="1" applyAlignment="1" applyProtection="1">
      <alignment horizontal="right" vertical="center" wrapText="1"/>
    </xf>
    <xf numFmtId="4" fontId="9" fillId="3" borderId="4" xfId="2" applyNumberFormat="1" applyFont="1" applyFill="1" applyBorder="1" applyAlignment="1" applyProtection="1">
      <alignment horizontal="right" vertical="center" wrapText="1"/>
    </xf>
    <xf numFmtId="4" fontId="9" fillId="3" borderId="1" xfId="1" applyNumberFormat="1" applyFont="1" applyFill="1" applyBorder="1" applyAlignment="1">
      <alignment horizontal="right" vertical="center" wrapText="1"/>
    </xf>
    <xf numFmtId="4" fontId="9" fillId="3" borderId="5" xfId="2" applyNumberFormat="1" applyFont="1" applyFill="1" applyBorder="1" applyAlignment="1">
      <alignment horizontal="right" vertical="center" wrapText="1"/>
    </xf>
    <xf numFmtId="4" fontId="9" fillId="3" borderId="2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vertical="center" wrapText="1"/>
    </xf>
    <xf numFmtId="0" fontId="5" fillId="0" borderId="0" xfId="2" applyAlignment="1">
      <alignment vertical="center"/>
    </xf>
    <xf numFmtId="0" fontId="15" fillId="0" borderId="0" xfId="3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right" vertical="center"/>
    </xf>
    <xf numFmtId="0" fontId="5" fillId="0" borderId="1" xfId="2" applyBorder="1"/>
    <xf numFmtId="0" fontId="28" fillId="0" borderId="1" xfId="2" applyFont="1" applyFill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5" fillId="0" borderId="0" xfId="2"/>
    <xf numFmtId="0" fontId="7" fillId="0" borderId="1" xfId="3" applyNumberFormat="1" applyFont="1" applyFill="1" applyBorder="1" applyAlignment="1" applyProtection="1">
      <alignment horizontal="center" vertical="center" wrapText="1"/>
    </xf>
    <xf numFmtId="9" fontId="9" fillId="0" borderId="1" xfId="3" applyNumberFormat="1" applyFont="1" applyFill="1" applyBorder="1" applyAlignment="1" applyProtection="1">
      <alignment horizontal="center" vertical="center" wrapText="1"/>
    </xf>
    <xf numFmtId="0" fontId="28" fillId="0" borderId="1" xfId="2" applyFont="1" applyBorder="1" applyAlignment="1">
      <alignment horizontal="righ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/>
    <xf numFmtId="0" fontId="2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</xf>
    <xf numFmtId="49" fontId="10" fillId="0" borderId="4" xfId="2" applyNumberFormat="1" applyFont="1" applyFill="1" applyBorder="1" applyAlignment="1" applyProtection="1">
      <alignment horizontal="center" vertical="center"/>
    </xf>
    <xf numFmtId="49" fontId="10" fillId="0" borderId="6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4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 applyProtection="1">
      <alignment horizontal="left" vertical="center" wrapText="1"/>
    </xf>
    <xf numFmtId="0" fontId="9" fillId="0" borderId="8" xfId="3" applyNumberFormat="1" applyFont="1" applyFill="1" applyBorder="1" applyAlignment="1" applyProtection="1">
      <alignment horizontal="left" vertical="center" wrapText="1"/>
    </xf>
    <xf numFmtId="0" fontId="9" fillId="0" borderId="6" xfId="3" applyNumberFormat="1" applyFont="1" applyFill="1" applyBorder="1" applyAlignment="1" applyProtection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0" xfId="3" applyNumberFormat="1" applyFont="1" applyFill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left" vertical="center" wrapText="1"/>
    </xf>
    <xf numFmtId="0" fontId="26" fillId="0" borderId="1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Border="1"/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8" t="s">
        <v>0</v>
      </c>
      <c r="B2" s="178"/>
      <c r="C2" s="178"/>
      <c r="D2" s="178"/>
      <c r="E2" s="178"/>
      <c r="F2" s="178"/>
      <c r="G2" s="178"/>
      <c r="H2" s="178"/>
      <c r="I2" s="178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E8" sqref="E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8" t="s">
        <v>521</v>
      </c>
      <c r="B1" s="107"/>
      <c r="C1" s="107"/>
      <c r="D1" s="107"/>
      <c r="E1" s="107"/>
      <c r="F1" s="107"/>
    </row>
    <row r="2" spans="1:11" ht="40.5" customHeight="1">
      <c r="A2" s="194" t="s">
        <v>611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1.75" customHeight="1">
      <c r="A3" s="107"/>
      <c r="B3" s="107"/>
      <c r="C3" s="107"/>
      <c r="D3" s="107"/>
      <c r="E3" s="107"/>
      <c r="F3" s="107"/>
      <c r="K3" t="s">
        <v>459</v>
      </c>
    </row>
    <row r="4" spans="1:11" ht="22.5" customHeight="1">
      <c r="A4" s="195" t="s">
        <v>458</v>
      </c>
      <c r="B4" s="189" t="s">
        <v>316</v>
      </c>
      <c r="C4" s="189" t="s">
        <v>493</v>
      </c>
      <c r="D4" s="189" t="s">
        <v>494</v>
      </c>
      <c r="E4" s="189" t="s">
        <v>495</v>
      </c>
      <c r="F4" s="189" t="s">
        <v>496</v>
      </c>
      <c r="G4" s="189" t="s">
        <v>460</v>
      </c>
      <c r="H4" s="189"/>
      <c r="I4" s="189" t="s">
        <v>499</v>
      </c>
      <c r="J4" s="189" t="s">
        <v>500</v>
      </c>
      <c r="K4" s="189" t="s">
        <v>501</v>
      </c>
    </row>
    <row r="5" spans="1:11" s="108" customFormat="1" ht="57" customHeight="1">
      <c r="A5" s="195"/>
      <c r="B5" s="189"/>
      <c r="C5" s="189"/>
      <c r="D5" s="189"/>
      <c r="E5" s="189"/>
      <c r="F5" s="189"/>
      <c r="G5" s="110" t="s">
        <v>497</v>
      </c>
      <c r="H5" s="110" t="s">
        <v>498</v>
      </c>
      <c r="I5" s="189"/>
      <c r="J5" s="189"/>
      <c r="K5" s="189"/>
    </row>
    <row r="6" spans="1:11" ht="30" customHeight="1">
      <c r="A6" s="119" t="s">
        <v>316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</row>
    <row r="7" spans="1:11" ht="48" customHeight="1">
      <c r="A7" s="120" t="s">
        <v>457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</row>
    <row r="8" spans="1:11" ht="48" customHeight="1">
      <c r="A8" s="120" t="s">
        <v>456</v>
      </c>
      <c r="B8" s="207">
        <v>42</v>
      </c>
      <c r="C8" s="207"/>
      <c r="D8" s="207">
        <v>42</v>
      </c>
      <c r="E8" s="109"/>
      <c r="F8" s="109"/>
      <c r="G8" s="109"/>
      <c r="H8" s="109"/>
      <c r="I8" s="109"/>
      <c r="J8" s="109"/>
      <c r="K8" s="109"/>
    </row>
    <row r="9" spans="1:11" ht="49.5" customHeight="1">
      <c r="A9" s="120" t="s">
        <v>455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="90" zoomScaleNormal="90" workbookViewId="0">
      <selection activeCell="E5" sqref="E5:F5"/>
    </sheetView>
  </sheetViews>
  <sheetFormatPr defaultRowHeight="12.75"/>
  <cols>
    <col min="1" max="1" width="16.375" style="111" customWidth="1"/>
    <col min="2" max="2" width="26.125" style="111" customWidth="1"/>
    <col min="3" max="5" width="19.5" style="111" customWidth="1"/>
    <col min="6" max="6" width="16.25" style="111" customWidth="1"/>
    <col min="7" max="255" width="9" style="111"/>
    <col min="256" max="256" width="1.125" style="111" customWidth="1"/>
    <col min="257" max="257" width="16.5" style="111" customWidth="1"/>
    <col min="258" max="258" width="29.375" style="111" customWidth="1"/>
    <col min="259" max="259" width="10.875" style="111" customWidth="1"/>
    <col min="260" max="260" width="12.625" style="111" customWidth="1"/>
    <col min="261" max="261" width="12.375" style="111" customWidth="1"/>
    <col min="262" max="262" width="12.5" style="111" customWidth="1"/>
    <col min="263" max="511" width="9" style="111"/>
    <col min="512" max="512" width="1.125" style="111" customWidth="1"/>
    <col min="513" max="513" width="16.5" style="111" customWidth="1"/>
    <col min="514" max="514" width="29.375" style="111" customWidth="1"/>
    <col min="515" max="515" width="10.875" style="111" customWidth="1"/>
    <col min="516" max="516" width="12.625" style="111" customWidth="1"/>
    <col min="517" max="517" width="12.375" style="111" customWidth="1"/>
    <col min="518" max="518" width="12.5" style="111" customWidth="1"/>
    <col min="519" max="767" width="9" style="111"/>
    <col min="768" max="768" width="1.125" style="111" customWidth="1"/>
    <col min="769" max="769" width="16.5" style="111" customWidth="1"/>
    <col min="770" max="770" width="29.375" style="111" customWidth="1"/>
    <col min="771" max="771" width="10.875" style="111" customWidth="1"/>
    <col min="772" max="772" width="12.625" style="111" customWidth="1"/>
    <col min="773" max="773" width="12.375" style="111" customWidth="1"/>
    <col min="774" max="774" width="12.5" style="111" customWidth="1"/>
    <col min="775" max="1023" width="9" style="111"/>
    <col min="1024" max="1024" width="1.125" style="111" customWidth="1"/>
    <col min="1025" max="1025" width="16.5" style="111" customWidth="1"/>
    <col min="1026" max="1026" width="29.375" style="111" customWidth="1"/>
    <col min="1027" max="1027" width="10.875" style="111" customWidth="1"/>
    <col min="1028" max="1028" width="12.625" style="111" customWidth="1"/>
    <col min="1029" max="1029" width="12.375" style="111" customWidth="1"/>
    <col min="1030" max="1030" width="12.5" style="111" customWidth="1"/>
    <col min="1031" max="1279" width="9" style="111"/>
    <col min="1280" max="1280" width="1.125" style="111" customWidth="1"/>
    <col min="1281" max="1281" width="16.5" style="111" customWidth="1"/>
    <col min="1282" max="1282" width="29.375" style="111" customWidth="1"/>
    <col min="1283" max="1283" width="10.875" style="111" customWidth="1"/>
    <col min="1284" max="1284" width="12.625" style="111" customWidth="1"/>
    <col min="1285" max="1285" width="12.375" style="111" customWidth="1"/>
    <col min="1286" max="1286" width="12.5" style="111" customWidth="1"/>
    <col min="1287" max="1535" width="9" style="111"/>
    <col min="1536" max="1536" width="1.125" style="111" customWidth="1"/>
    <col min="1537" max="1537" width="16.5" style="111" customWidth="1"/>
    <col min="1538" max="1538" width="29.375" style="111" customWidth="1"/>
    <col min="1539" max="1539" width="10.875" style="111" customWidth="1"/>
    <col min="1540" max="1540" width="12.625" style="111" customWidth="1"/>
    <col min="1541" max="1541" width="12.375" style="111" customWidth="1"/>
    <col min="1542" max="1542" width="12.5" style="111" customWidth="1"/>
    <col min="1543" max="1791" width="9" style="111"/>
    <col min="1792" max="1792" width="1.125" style="111" customWidth="1"/>
    <col min="1793" max="1793" width="16.5" style="111" customWidth="1"/>
    <col min="1794" max="1794" width="29.375" style="111" customWidth="1"/>
    <col min="1795" max="1795" width="10.875" style="111" customWidth="1"/>
    <col min="1796" max="1796" width="12.625" style="111" customWidth="1"/>
    <col min="1797" max="1797" width="12.375" style="111" customWidth="1"/>
    <col min="1798" max="1798" width="12.5" style="111" customWidth="1"/>
    <col min="1799" max="2047" width="9" style="111"/>
    <col min="2048" max="2048" width="1.125" style="111" customWidth="1"/>
    <col min="2049" max="2049" width="16.5" style="111" customWidth="1"/>
    <col min="2050" max="2050" width="29.375" style="111" customWidth="1"/>
    <col min="2051" max="2051" width="10.875" style="111" customWidth="1"/>
    <col min="2052" max="2052" width="12.625" style="111" customWidth="1"/>
    <col min="2053" max="2053" width="12.375" style="111" customWidth="1"/>
    <col min="2054" max="2054" width="12.5" style="111" customWidth="1"/>
    <col min="2055" max="2303" width="9" style="111"/>
    <col min="2304" max="2304" width="1.125" style="111" customWidth="1"/>
    <col min="2305" max="2305" width="16.5" style="111" customWidth="1"/>
    <col min="2306" max="2306" width="29.375" style="111" customWidth="1"/>
    <col min="2307" max="2307" width="10.875" style="111" customWidth="1"/>
    <col min="2308" max="2308" width="12.625" style="111" customWidth="1"/>
    <col min="2309" max="2309" width="12.375" style="111" customWidth="1"/>
    <col min="2310" max="2310" width="12.5" style="111" customWidth="1"/>
    <col min="2311" max="2559" width="9" style="111"/>
    <col min="2560" max="2560" width="1.125" style="111" customWidth="1"/>
    <col min="2561" max="2561" width="16.5" style="111" customWidth="1"/>
    <col min="2562" max="2562" width="29.375" style="111" customWidth="1"/>
    <col min="2563" max="2563" width="10.875" style="111" customWidth="1"/>
    <col min="2564" max="2564" width="12.625" style="111" customWidth="1"/>
    <col min="2565" max="2565" width="12.375" style="111" customWidth="1"/>
    <col min="2566" max="2566" width="12.5" style="111" customWidth="1"/>
    <col min="2567" max="2815" width="9" style="111"/>
    <col min="2816" max="2816" width="1.125" style="111" customWidth="1"/>
    <col min="2817" max="2817" width="16.5" style="111" customWidth="1"/>
    <col min="2818" max="2818" width="29.375" style="111" customWidth="1"/>
    <col min="2819" max="2819" width="10.875" style="111" customWidth="1"/>
    <col min="2820" max="2820" width="12.625" style="111" customWidth="1"/>
    <col min="2821" max="2821" width="12.375" style="111" customWidth="1"/>
    <col min="2822" max="2822" width="12.5" style="111" customWidth="1"/>
    <col min="2823" max="3071" width="9" style="111"/>
    <col min="3072" max="3072" width="1.125" style="111" customWidth="1"/>
    <col min="3073" max="3073" width="16.5" style="111" customWidth="1"/>
    <col min="3074" max="3074" width="29.375" style="111" customWidth="1"/>
    <col min="3075" max="3075" width="10.875" style="111" customWidth="1"/>
    <col min="3076" max="3076" width="12.625" style="111" customWidth="1"/>
    <col min="3077" max="3077" width="12.375" style="111" customWidth="1"/>
    <col min="3078" max="3078" width="12.5" style="111" customWidth="1"/>
    <col min="3079" max="3327" width="9" style="111"/>
    <col min="3328" max="3328" width="1.125" style="111" customWidth="1"/>
    <col min="3329" max="3329" width="16.5" style="111" customWidth="1"/>
    <col min="3330" max="3330" width="29.375" style="111" customWidth="1"/>
    <col min="3331" max="3331" width="10.875" style="111" customWidth="1"/>
    <col min="3332" max="3332" width="12.625" style="111" customWidth="1"/>
    <col min="3333" max="3333" width="12.375" style="111" customWidth="1"/>
    <col min="3334" max="3334" width="12.5" style="111" customWidth="1"/>
    <col min="3335" max="3583" width="9" style="111"/>
    <col min="3584" max="3584" width="1.125" style="111" customWidth="1"/>
    <col min="3585" max="3585" width="16.5" style="111" customWidth="1"/>
    <col min="3586" max="3586" width="29.375" style="111" customWidth="1"/>
    <col min="3587" max="3587" width="10.875" style="111" customWidth="1"/>
    <col min="3588" max="3588" width="12.625" style="111" customWidth="1"/>
    <col min="3589" max="3589" width="12.375" style="111" customWidth="1"/>
    <col min="3590" max="3590" width="12.5" style="111" customWidth="1"/>
    <col min="3591" max="3839" width="9" style="111"/>
    <col min="3840" max="3840" width="1.125" style="111" customWidth="1"/>
    <col min="3841" max="3841" width="16.5" style="111" customWidth="1"/>
    <col min="3842" max="3842" width="29.375" style="111" customWidth="1"/>
    <col min="3843" max="3843" width="10.875" style="111" customWidth="1"/>
    <col min="3844" max="3844" width="12.625" style="111" customWidth="1"/>
    <col min="3845" max="3845" width="12.375" style="111" customWidth="1"/>
    <col min="3846" max="3846" width="12.5" style="111" customWidth="1"/>
    <col min="3847" max="4095" width="9" style="111"/>
    <col min="4096" max="4096" width="1.125" style="111" customWidth="1"/>
    <col min="4097" max="4097" width="16.5" style="111" customWidth="1"/>
    <col min="4098" max="4098" width="29.375" style="111" customWidth="1"/>
    <col min="4099" max="4099" width="10.875" style="111" customWidth="1"/>
    <col min="4100" max="4100" width="12.625" style="111" customWidth="1"/>
    <col min="4101" max="4101" width="12.375" style="111" customWidth="1"/>
    <col min="4102" max="4102" width="12.5" style="111" customWidth="1"/>
    <col min="4103" max="4351" width="9" style="111"/>
    <col min="4352" max="4352" width="1.125" style="111" customWidth="1"/>
    <col min="4353" max="4353" width="16.5" style="111" customWidth="1"/>
    <col min="4354" max="4354" width="29.375" style="111" customWidth="1"/>
    <col min="4355" max="4355" width="10.875" style="111" customWidth="1"/>
    <col min="4356" max="4356" width="12.625" style="111" customWidth="1"/>
    <col min="4357" max="4357" width="12.375" style="111" customWidth="1"/>
    <col min="4358" max="4358" width="12.5" style="111" customWidth="1"/>
    <col min="4359" max="4607" width="9" style="111"/>
    <col min="4608" max="4608" width="1.125" style="111" customWidth="1"/>
    <col min="4609" max="4609" width="16.5" style="111" customWidth="1"/>
    <col min="4610" max="4610" width="29.375" style="111" customWidth="1"/>
    <col min="4611" max="4611" width="10.875" style="111" customWidth="1"/>
    <col min="4612" max="4612" width="12.625" style="111" customWidth="1"/>
    <col min="4613" max="4613" width="12.375" style="111" customWidth="1"/>
    <col min="4614" max="4614" width="12.5" style="111" customWidth="1"/>
    <col min="4615" max="4863" width="9" style="111"/>
    <col min="4864" max="4864" width="1.125" style="111" customWidth="1"/>
    <col min="4865" max="4865" width="16.5" style="111" customWidth="1"/>
    <col min="4866" max="4866" width="29.375" style="111" customWidth="1"/>
    <col min="4867" max="4867" width="10.875" style="111" customWidth="1"/>
    <col min="4868" max="4868" width="12.625" style="111" customWidth="1"/>
    <col min="4869" max="4869" width="12.375" style="111" customWidth="1"/>
    <col min="4870" max="4870" width="12.5" style="111" customWidth="1"/>
    <col min="4871" max="5119" width="9" style="111"/>
    <col min="5120" max="5120" width="1.125" style="111" customWidth="1"/>
    <col min="5121" max="5121" width="16.5" style="111" customWidth="1"/>
    <col min="5122" max="5122" width="29.375" style="111" customWidth="1"/>
    <col min="5123" max="5123" width="10.875" style="111" customWidth="1"/>
    <col min="5124" max="5124" width="12.625" style="111" customWidth="1"/>
    <col min="5125" max="5125" width="12.375" style="111" customWidth="1"/>
    <col min="5126" max="5126" width="12.5" style="111" customWidth="1"/>
    <col min="5127" max="5375" width="9" style="111"/>
    <col min="5376" max="5376" width="1.125" style="111" customWidth="1"/>
    <col min="5377" max="5377" width="16.5" style="111" customWidth="1"/>
    <col min="5378" max="5378" width="29.375" style="111" customWidth="1"/>
    <col min="5379" max="5379" width="10.875" style="111" customWidth="1"/>
    <col min="5380" max="5380" width="12.625" style="111" customWidth="1"/>
    <col min="5381" max="5381" width="12.375" style="111" customWidth="1"/>
    <col min="5382" max="5382" width="12.5" style="111" customWidth="1"/>
    <col min="5383" max="5631" width="9" style="111"/>
    <col min="5632" max="5632" width="1.125" style="111" customWidth="1"/>
    <col min="5633" max="5633" width="16.5" style="111" customWidth="1"/>
    <col min="5634" max="5634" width="29.375" style="111" customWidth="1"/>
    <col min="5635" max="5635" width="10.875" style="111" customWidth="1"/>
    <col min="5636" max="5636" width="12.625" style="111" customWidth="1"/>
    <col min="5637" max="5637" width="12.375" style="111" customWidth="1"/>
    <col min="5638" max="5638" width="12.5" style="111" customWidth="1"/>
    <col min="5639" max="5887" width="9" style="111"/>
    <col min="5888" max="5888" width="1.125" style="111" customWidth="1"/>
    <col min="5889" max="5889" width="16.5" style="111" customWidth="1"/>
    <col min="5890" max="5890" width="29.375" style="111" customWidth="1"/>
    <col min="5891" max="5891" width="10.875" style="111" customWidth="1"/>
    <col min="5892" max="5892" width="12.625" style="111" customWidth="1"/>
    <col min="5893" max="5893" width="12.375" style="111" customWidth="1"/>
    <col min="5894" max="5894" width="12.5" style="111" customWidth="1"/>
    <col min="5895" max="6143" width="9" style="111"/>
    <col min="6144" max="6144" width="1.125" style="111" customWidth="1"/>
    <col min="6145" max="6145" width="16.5" style="111" customWidth="1"/>
    <col min="6146" max="6146" width="29.375" style="111" customWidth="1"/>
    <col min="6147" max="6147" width="10.875" style="111" customWidth="1"/>
    <col min="6148" max="6148" width="12.625" style="111" customWidth="1"/>
    <col min="6149" max="6149" width="12.375" style="111" customWidth="1"/>
    <col min="6150" max="6150" width="12.5" style="111" customWidth="1"/>
    <col min="6151" max="6399" width="9" style="111"/>
    <col min="6400" max="6400" width="1.125" style="111" customWidth="1"/>
    <col min="6401" max="6401" width="16.5" style="111" customWidth="1"/>
    <col min="6402" max="6402" width="29.375" style="111" customWidth="1"/>
    <col min="6403" max="6403" width="10.875" style="111" customWidth="1"/>
    <col min="6404" max="6404" width="12.625" style="111" customWidth="1"/>
    <col min="6405" max="6405" width="12.375" style="111" customWidth="1"/>
    <col min="6406" max="6406" width="12.5" style="111" customWidth="1"/>
    <col min="6407" max="6655" width="9" style="111"/>
    <col min="6656" max="6656" width="1.125" style="111" customWidth="1"/>
    <col min="6657" max="6657" width="16.5" style="111" customWidth="1"/>
    <col min="6658" max="6658" width="29.375" style="111" customWidth="1"/>
    <col min="6659" max="6659" width="10.875" style="111" customWidth="1"/>
    <col min="6660" max="6660" width="12.625" style="111" customWidth="1"/>
    <col min="6661" max="6661" width="12.375" style="111" customWidth="1"/>
    <col min="6662" max="6662" width="12.5" style="111" customWidth="1"/>
    <col min="6663" max="6911" width="9" style="111"/>
    <col min="6912" max="6912" width="1.125" style="111" customWidth="1"/>
    <col min="6913" max="6913" width="16.5" style="111" customWidth="1"/>
    <col min="6914" max="6914" width="29.375" style="111" customWidth="1"/>
    <col min="6915" max="6915" width="10.875" style="111" customWidth="1"/>
    <col min="6916" max="6916" width="12.625" style="111" customWidth="1"/>
    <col min="6917" max="6917" width="12.375" style="111" customWidth="1"/>
    <col min="6918" max="6918" width="12.5" style="111" customWidth="1"/>
    <col min="6919" max="7167" width="9" style="111"/>
    <col min="7168" max="7168" width="1.125" style="111" customWidth="1"/>
    <col min="7169" max="7169" width="16.5" style="111" customWidth="1"/>
    <col min="7170" max="7170" width="29.375" style="111" customWidth="1"/>
    <col min="7171" max="7171" width="10.875" style="111" customWidth="1"/>
    <col min="7172" max="7172" width="12.625" style="111" customWidth="1"/>
    <col min="7173" max="7173" width="12.375" style="111" customWidth="1"/>
    <col min="7174" max="7174" width="12.5" style="111" customWidth="1"/>
    <col min="7175" max="7423" width="9" style="111"/>
    <col min="7424" max="7424" width="1.125" style="111" customWidth="1"/>
    <col min="7425" max="7425" width="16.5" style="111" customWidth="1"/>
    <col min="7426" max="7426" width="29.375" style="111" customWidth="1"/>
    <col min="7427" max="7427" width="10.875" style="111" customWidth="1"/>
    <col min="7428" max="7428" width="12.625" style="111" customWidth="1"/>
    <col min="7429" max="7429" width="12.375" style="111" customWidth="1"/>
    <col min="7430" max="7430" width="12.5" style="111" customWidth="1"/>
    <col min="7431" max="7679" width="9" style="111"/>
    <col min="7680" max="7680" width="1.125" style="111" customWidth="1"/>
    <col min="7681" max="7681" width="16.5" style="111" customWidth="1"/>
    <col min="7682" max="7682" width="29.375" style="111" customWidth="1"/>
    <col min="7683" max="7683" width="10.875" style="111" customWidth="1"/>
    <col min="7684" max="7684" width="12.625" style="111" customWidth="1"/>
    <col min="7685" max="7685" width="12.375" style="111" customWidth="1"/>
    <col min="7686" max="7686" width="12.5" style="111" customWidth="1"/>
    <col min="7687" max="7935" width="9" style="111"/>
    <col min="7936" max="7936" width="1.125" style="111" customWidth="1"/>
    <col min="7937" max="7937" width="16.5" style="111" customWidth="1"/>
    <col min="7938" max="7938" width="29.375" style="111" customWidth="1"/>
    <col min="7939" max="7939" width="10.875" style="111" customWidth="1"/>
    <col min="7940" max="7940" width="12.625" style="111" customWidth="1"/>
    <col min="7941" max="7941" width="12.375" style="111" customWidth="1"/>
    <col min="7942" max="7942" width="12.5" style="111" customWidth="1"/>
    <col min="7943" max="8191" width="9" style="111"/>
    <col min="8192" max="8192" width="1.125" style="111" customWidth="1"/>
    <col min="8193" max="8193" width="16.5" style="111" customWidth="1"/>
    <col min="8194" max="8194" width="29.375" style="111" customWidth="1"/>
    <col min="8195" max="8195" width="10.875" style="111" customWidth="1"/>
    <col min="8196" max="8196" width="12.625" style="111" customWidth="1"/>
    <col min="8197" max="8197" width="12.375" style="111" customWidth="1"/>
    <col min="8198" max="8198" width="12.5" style="111" customWidth="1"/>
    <col min="8199" max="8447" width="9" style="111"/>
    <col min="8448" max="8448" width="1.125" style="111" customWidth="1"/>
    <col min="8449" max="8449" width="16.5" style="111" customWidth="1"/>
    <col min="8450" max="8450" width="29.375" style="111" customWidth="1"/>
    <col min="8451" max="8451" width="10.875" style="111" customWidth="1"/>
    <col min="8452" max="8452" width="12.625" style="111" customWidth="1"/>
    <col min="8453" max="8453" width="12.375" style="111" customWidth="1"/>
    <col min="8454" max="8454" width="12.5" style="111" customWidth="1"/>
    <col min="8455" max="8703" width="9" style="111"/>
    <col min="8704" max="8704" width="1.125" style="111" customWidth="1"/>
    <col min="8705" max="8705" width="16.5" style="111" customWidth="1"/>
    <col min="8706" max="8706" width="29.375" style="111" customWidth="1"/>
    <col min="8707" max="8707" width="10.875" style="111" customWidth="1"/>
    <col min="8708" max="8708" width="12.625" style="111" customWidth="1"/>
    <col min="8709" max="8709" width="12.375" style="111" customWidth="1"/>
    <col min="8710" max="8710" width="12.5" style="111" customWidth="1"/>
    <col min="8711" max="8959" width="9" style="111"/>
    <col min="8960" max="8960" width="1.125" style="111" customWidth="1"/>
    <col min="8961" max="8961" width="16.5" style="111" customWidth="1"/>
    <col min="8962" max="8962" width="29.375" style="111" customWidth="1"/>
    <col min="8963" max="8963" width="10.875" style="111" customWidth="1"/>
    <col min="8964" max="8964" width="12.625" style="111" customWidth="1"/>
    <col min="8965" max="8965" width="12.375" style="111" customWidth="1"/>
    <col min="8966" max="8966" width="12.5" style="111" customWidth="1"/>
    <col min="8967" max="9215" width="9" style="111"/>
    <col min="9216" max="9216" width="1.125" style="111" customWidth="1"/>
    <col min="9217" max="9217" width="16.5" style="111" customWidth="1"/>
    <col min="9218" max="9218" width="29.375" style="111" customWidth="1"/>
    <col min="9219" max="9219" width="10.875" style="111" customWidth="1"/>
    <col min="9220" max="9220" width="12.625" style="111" customWidth="1"/>
    <col min="9221" max="9221" width="12.375" style="111" customWidth="1"/>
    <col min="9222" max="9222" width="12.5" style="111" customWidth="1"/>
    <col min="9223" max="9471" width="9" style="111"/>
    <col min="9472" max="9472" width="1.125" style="111" customWidth="1"/>
    <col min="9473" max="9473" width="16.5" style="111" customWidth="1"/>
    <col min="9474" max="9474" width="29.375" style="111" customWidth="1"/>
    <col min="9475" max="9475" width="10.875" style="111" customWidth="1"/>
    <col min="9476" max="9476" width="12.625" style="111" customWidth="1"/>
    <col min="9477" max="9477" width="12.375" style="111" customWidth="1"/>
    <col min="9478" max="9478" width="12.5" style="111" customWidth="1"/>
    <col min="9479" max="9727" width="9" style="111"/>
    <col min="9728" max="9728" width="1.125" style="111" customWidth="1"/>
    <col min="9729" max="9729" width="16.5" style="111" customWidth="1"/>
    <col min="9730" max="9730" width="29.375" style="111" customWidth="1"/>
    <col min="9731" max="9731" width="10.875" style="111" customWidth="1"/>
    <col min="9732" max="9732" width="12.625" style="111" customWidth="1"/>
    <col min="9733" max="9733" width="12.375" style="111" customWidth="1"/>
    <col min="9734" max="9734" width="12.5" style="111" customWidth="1"/>
    <col min="9735" max="9983" width="9" style="111"/>
    <col min="9984" max="9984" width="1.125" style="111" customWidth="1"/>
    <col min="9985" max="9985" width="16.5" style="111" customWidth="1"/>
    <col min="9986" max="9986" width="29.375" style="111" customWidth="1"/>
    <col min="9987" max="9987" width="10.875" style="111" customWidth="1"/>
    <col min="9988" max="9988" width="12.625" style="111" customWidth="1"/>
    <col min="9989" max="9989" width="12.375" style="111" customWidth="1"/>
    <col min="9990" max="9990" width="12.5" style="111" customWidth="1"/>
    <col min="9991" max="10239" width="9" style="111"/>
    <col min="10240" max="10240" width="1.125" style="111" customWidth="1"/>
    <col min="10241" max="10241" width="16.5" style="111" customWidth="1"/>
    <col min="10242" max="10242" width="29.375" style="111" customWidth="1"/>
    <col min="10243" max="10243" width="10.875" style="111" customWidth="1"/>
    <col min="10244" max="10244" width="12.625" style="111" customWidth="1"/>
    <col min="10245" max="10245" width="12.375" style="111" customWidth="1"/>
    <col min="10246" max="10246" width="12.5" style="111" customWidth="1"/>
    <col min="10247" max="10495" width="9" style="111"/>
    <col min="10496" max="10496" width="1.125" style="111" customWidth="1"/>
    <col min="10497" max="10497" width="16.5" style="111" customWidth="1"/>
    <col min="10498" max="10498" width="29.375" style="111" customWidth="1"/>
    <col min="10499" max="10499" width="10.875" style="111" customWidth="1"/>
    <col min="10500" max="10500" width="12.625" style="111" customWidth="1"/>
    <col min="10501" max="10501" width="12.375" style="111" customWidth="1"/>
    <col min="10502" max="10502" width="12.5" style="111" customWidth="1"/>
    <col min="10503" max="10751" width="9" style="111"/>
    <col min="10752" max="10752" width="1.125" style="111" customWidth="1"/>
    <col min="10753" max="10753" width="16.5" style="111" customWidth="1"/>
    <col min="10754" max="10754" width="29.375" style="111" customWidth="1"/>
    <col min="10755" max="10755" width="10.875" style="111" customWidth="1"/>
    <col min="10756" max="10756" width="12.625" style="111" customWidth="1"/>
    <col min="10757" max="10757" width="12.375" style="111" customWidth="1"/>
    <col min="10758" max="10758" width="12.5" style="111" customWidth="1"/>
    <col min="10759" max="11007" width="9" style="111"/>
    <col min="11008" max="11008" width="1.125" style="111" customWidth="1"/>
    <col min="11009" max="11009" width="16.5" style="111" customWidth="1"/>
    <col min="11010" max="11010" width="29.375" style="111" customWidth="1"/>
    <col min="11011" max="11011" width="10.875" style="111" customWidth="1"/>
    <col min="11012" max="11012" width="12.625" style="111" customWidth="1"/>
    <col min="11013" max="11013" width="12.375" style="111" customWidth="1"/>
    <col min="11014" max="11014" width="12.5" style="111" customWidth="1"/>
    <col min="11015" max="11263" width="9" style="111"/>
    <col min="11264" max="11264" width="1.125" style="111" customWidth="1"/>
    <col min="11265" max="11265" width="16.5" style="111" customWidth="1"/>
    <col min="11266" max="11266" width="29.375" style="111" customWidth="1"/>
    <col min="11267" max="11267" width="10.875" style="111" customWidth="1"/>
    <col min="11268" max="11268" width="12.625" style="111" customWidth="1"/>
    <col min="11269" max="11269" width="12.375" style="111" customWidth="1"/>
    <col min="11270" max="11270" width="12.5" style="111" customWidth="1"/>
    <col min="11271" max="11519" width="9" style="111"/>
    <col min="11520" max="11520" width="1.125" style="111" customWidth="1"/>
    <col min="11521" max="11521" width="16.5" style="111" customWidth="1"/>
    <col min="11522" max="11522" width="29.375" style="111" customWidth="1"/>
    <col min="11523" max="11523" width="10.875" style="111" customWidth="1"/>
    <col min="11524" max="11524" width="12.625" style="111" customWidth="1"/>
    <col min="11525" max="11525" width="12.375" style="111" customWidth="1"/>
    <col min="11526" max="11526" width="12.5" style="111" customWidth="1"/>
    <col min="11527" max="11775" width="9" style="111"/>
    <col min="11776" max="11776" width="1.125" style="111" customWidth="1"/>
    <col min="11777" max="11777" width="16.5" style="111" customWidth="1"/>
    <col min="11778" max="11778" width="29.375" style="111" customWidth="1"/>
    <col min="11779" max="11779" width="10.875" style="111" customWidth="1"/>
    <col min="11780" max="11780" width="12.625" style="111" customWidth="1"/>
    <col min="11781" max="11781" width="12.375" style="111" customWidth="1"/>
    <col min="11782" max="11782" width="12.5" style="111" customWidth="1"/>
    <col min="11783" max="12031" width="9" style="111"/>
    <col min="12032" max="12032" width="1.125" style="111" customWidth="1"/>
    <col min="12033" max="12033" width="16.5" style="111" customWidth="1"/>
    <col min="12034" max="12034" width="29.375" style="111" customWidth="1"/>
    <col min="12035" max="12035" width="10.875" style="111" customWidth="1"/>
    <col min="12036" max="12036" width="12.625" style="111" customWidth="1"/>
    <col min="12037" max="12037" width="12.375" style="111" customWidth="1"/>
    <col min="12038" max="12038" width="12.5" style="111" customWidth="1"/>
    <col min="12039" max="12287" width="9" style="111"/>
    <col min="12288" max="12288" width="1.125" style="111" customWidth="1"/>
    <col min="12289" max="12289" width="16.5" style="111" customWidth="1"/>
    <col min="12290" max="12290" width="29.375" style="111" customWidth="1"/>
    <col min="12291" max="12291" width="10.875" style="111" customWidth="1"/>
    <col min="12292" max="12292" width="12.625" style="111" customWidth="1"/>
    <col min="12293" max="12293" width="12.375" style="111" customWidth="1"/>
    <col min="12294" max="12294" width="12.5" style="111" customWidth="1"/>
    <col min="12295" max="12543" width="9" style="111"/>
    <col min="12544" max="12544" width="1.125" style="111" customWidth="1"/>
    <col min="12545" max="12545" width="16.5" style="111" customWidth="1"/>
    <col min="12546" max="12546" width="29.375" style="111" customWidth="1"/>
    <col min="12547" max="12547" width="10.875" style="111" customWidth="1"/>
    <col min="12548" max="12548" width="12.625" style="111" customWidth="1"/>
    <col min="12549" max="12549" width="12.375" style="111" customWidth="1"/>
    <col min="12550" max="12550" width="12.5" style="111" customWidth="1"/>
    <col min="12551" max="12799" width="9" style="111"/>
    <col min="12800" max="12800" width="1.125" style="111" customWidth="1"/>
    <col min="12801" max="12801" width="16.5" style="111" customWidth="1"/>
    <col min="12802" max="12802" width="29.375" style="111" customWidth="1"/>
    <col min="12803" max="12803" width="10.875" style="111" customWidth="1"/>
    <col min="12804" max="12804" width="12.625" style="111" customWidth="1"/>
    <col min="12805" max="12805" width="12.375" style="111" customWidth="1"/>
    <col min="12806" max="12806" width="12.5" style="111" customWidth="1"/>
    <col min="12807" max="13055" width="9" style="111"/>
    <col min="13056" max="13056" width="1.125" style="111" customWidth="1"/>
    <col min="13057" max="13057" width="16.5" style="111" customWidth="1"/>
    <col min="13058" max="13058" width="29.375" style="111" customWidth="1"/>
    <col min="13059" max="13059" width="10.875" style="111" customWidth="1"/>
    <col min="13060" max="13060" width="12.625" style="111" customWidth="1"/>
    <col min="13061" max="13061" width="12.375" style="111" customWidth="1"/>
    <col min="13062" max="13062" width="12.5" style="111" customWidth="1"/>
    <col min="13063" max="13311" width="9" style="111"/>
    <col min="13312" max="13312" width="1.125" style="111" customWidth="1"/>
    <col min="13313" max="13313" width="16.5" style="111" customWidth="1"/>
    <col min="13314" max="13314" width="29.375" style="111" customWidth="1"/>
    <col min="13315" max="13315" width="10.875" style="111" customWidth="1"/>
    <col min="13316" max="13316" width="12.625" style="111" customWidth="1"/>
    <col min="13317" max="13317" width="12.375" style="111" customWidth="1"/>
    <col min="13318" max="13318" width="12.5" style="111" customWidth="1"/>
    <col min="13319" max="13567" width="9" style="111"/>
    <col min="13568" max="13568" width="1.125" style="111" customWidth="1"/>
    <col min="13569" max="13569" width="16.5" style="111" customWidth="1"/>
    <col min="13570" max="13570" width="29.375" style="111" customWidth="1"/>
    <col min="13571" max="13571" width="10.875" style="111" customWidth="1"/>
    <col min="13572" max="13572" width="12.625" style="111" customWidth="1"/>
    <col min="13573" max="13573" width="12.375" style="111" customWidth="1"/>
    <col min="13574" max="13574" width="12.5" style="111" customWidth="1"/>
    <col min="13575" max="13823" width="9" style="111"/>
    <col min="13824" max="13824" width="1.125" style="111" customWidth="1"/>
    <col min="13825" max="13825" width="16.5" style="111" customWidth="1"/>
    <col min="13826" max="13826" width="29.375" style="111" customWidth="1"/>
    <col min="13827" max="13827" width="10.875" style="111" customWidth="1"/>
    <col min="13828" max="13828" width="12.625" style="111" customWidth="1"/>
    <col min="13829" max="13829" width="12.375" style="111" customWidth="1"/>
    <col min="13830" max="13830" width="12.5" style="111" customWidth="1"/>
    <col min="13831" max="14079" width="9" style="111"/>
    <col min="14080" max="14080" width="1.125" style="111" customWidth="1"/>
    <col min="14081" max="14081" width="16.5" style="111" customWidth="1"/>
    <col min="14082" max="14082" width="29.375" style="111" customWidth="1"/>
    <col min="14083" max="14083" width="10.875" style="111" customWidth="1"/>
    <col min="14084" max="14084" width="12.625" style="111" customWidth="1"/>
    <col min="14085" max="14085" width="12.375" style="111" customWidth="1"/>
    <col min="14086" max="14086" width="12.5" style="111" customWidth="1"/>
    <col min="14087" max="14335" width="9" style="111"/>
    <col min="14336" max="14336" width="1.125" style="111" customWidth="1"/>
    <col min="14337" max="14337" width="16.5" style="111" customWidth="1"/>
    <col min="14338" max="14338" width="29.375" style="111" customWidth="1"/>
    <col min="14339" max="14339" width="10.875" style="111" customWidth="1"/>
    <col min="14340" max="14340" width="12.625" style="111" customWidth="1"/>
    <col min="14341" max="14341" width="12.375" style="111" customWidth="1"/>
    <col min="14342" max="14342" width="12.5" style="111" customWidth="1"/>
    <col min="14343" max="14591" width="9" style="111"/>
    <col min="14592" max="14592" width="1.125" style="111" customWidth="1"/>
    <col min="14593" max="14593" width="16.5" style="111" customWidth="1"/>
    <col min="14594" max="14594" width="29.375" style="111" customWidth="1"/>
    <col min="14595" max="14595" width="10.875" style="111" customWidth="1"/>
    <col min="14596" max="14596" width="12.625" style="111" customWidth="1"/>
    <col min="14597" max="14597" width="12.375" style="111" customWidth="1"/>
    <col min="14598" max="14598" width="12.5" style="111" customWidth="1"/>
    <col min="14599" max="14847" width="9" style="111"/>
    <col min="14848" max="14848" width="1.125" style="111" customWidth="1"/>
    <col min="14849" max="14849" width="16.5" style="111" customWidth="1"/>
    <col min="14850" max="14850" width="29.375" style="111" customWidth="1"/>
    <col min="14851" max="14851" width="10.875" style="111" customWidth="1"/>
    <col min="14852" max="14852" width="12.625" style="111" customWidth="1"/>
    <col min="14853" max="14853" width="12.375" style="111" customWidth="1"/>
    <col min="14854" max="14854" width="12.5" style="111" customWidth="1"/>
    <col min="14855" max="15103" width="9" style="111"/>
    <col min="15104" max="15104" width="1.125" style="111" customWidth="1"/>
    <col min="15105" max="15105" width="16.5" style="111" customWidth="1"/>
    <col min="15106" max="15106" width="29.375" style="111" customWidth="1"/>
    <col min="15107" max="15107" width="10.875" style="111" customWidth="1"/>
    <col min="15108" max="15108" width="12.625" style="111" customWidth="1"/>
    <col min="15109" max="15109" width="12.375" style="111" customWidth="1"/>
    <col min="15110" max="15110" width="12.5" style="111" customWidth="1"/>
    <col min="15111" max="15359" width="9" style="111"/>
    <col min="15360" max="15360" width="1.125" style="111" customWidth="1"/>
    <col min="15361" max="15361" width="16.5" style="111" customWidth="1"/>
    <col min="15362" max="15362" width="29.375" style="111" customWidth="1"/>
    <col min="15363" max="15363" width="10.875" style="111" customWidth="1"/>
    <col min="15364" max="15364" width="12.625" style="111" customWidth="1"/>
    <col min="15365" max="15365" width="12.375" style="111" customWidth="1"/>
    <col min="15366" max="15366" width="12.5" style="111" customWidth="1"/>
    <col min="15367" max="15615" width="9" style="111"/>
    <col min="15616" max="15616" width="1.125" style="111" customWidth="1"/>
    <col min="15617" max="15617" width="16.5" style="111" customWidth="1"/>
    <col min="15618" max="15618" width="29.375" style="111" customWidth="1"/>
    <col min="15619" max="15619" width="10.875" style="111" customWidth="1"/>
    <col min="15620" max="15620" width="12.625" style="111" customWidth="1"/>
    <col min="15621" max="15621" width="12.375" style="111" customWidth="1"/>
    <col min="15622" max="15622" width="12.5" style="111" customWidth="1"/>
    <col min="15623" max="15871" width="9" style="111"/>
    <col min="15872" max="15872" width="1.125" style="111" customWidth="1"/>
    <col min="15873" max="15873" width="16.5" style="111" customWidth="1"/>
    <col min="15874" max="15874" width="29.375" style="111" customWidth="1"/>
    <col min="15875" max="15875" width="10.875" style="111" customWidth="1"/>
    <col min="15876" max="15876" width="12.625" style="111" customWidth="1"/>
    <col min="15877" max="15877" width="12.375" style="111" customWidth="1"/>
    <col min="15878" max="15878" width="12.5" style="111" customWidth="1"/>
    <col min="15879" max="16127" width="9" style="111"/>
    <col min="16128" max="16128" width="1.125" style="111" customWidth="1"/>
    <col min="16129" max="16129" width="16.5" style="111" customWidth="1"/>
    <col min="16130" max="16130" width="29.375" style="111" customWidth="1"/>
    <col min="16131" max="16131" width="10.875" style="111" customWidth="1"/>
    <col min="16132" max="16132" width="12.625" style="111" customWidth="1"/>
    <col min="16133" max="16133" width="12.375" style="111" customWidth="1"/>
    <col min="16134" max="16134" width="12.5" style="111" customWidth="1"/>
    <col min="16135" max="16384" width="9" style="111"/>
  </cols>
  <sheetData>
    <row r="1" spans="1:6" ht="21" customHeight="1">
      <c r="A1" s="118" t="s">
        <v>522</v>
      </c>
    </row>
    <row r="2" spans="1:6" ht="47.25" customHeight="1">
      <c r="A2" s="201" t="s">
        <v>511</v>
      </c>
      <c r="B2" s="201"/>
      <c r="C2" s="201"/>
      <c r="D2" s="201"/>
      <c r="E2" s="201"/>
      <c r="F2" s="201"/>
    </row>
    <row r="3" spans="1:6" ht="19.5" customHeight="1">
      <c r="A3" s="121"/>
      <c r="B3" s="121"/>
      <c r="C3" s="121"/>
      <c r="D3" s="121"/>
      <c r="E3" s="121"/>
      <c r="F3" s="159" t="s">
        <v>467</v>
      </c>
    </row>
    <row r="4" spans="1:6" ht="36" customHeight="1">
      <c r="A4" s="202" t="s">
        <v>468</v>
      </c>
      <c r="B4" s="202" t="s">
        <v>573</v>
      </c>
      <c r="C4" s="202"/>
      <c r="D4" s="122" t="s">
        <v>469</v>
      </c>
      <c r="E4" s="202">
        <v>1272.4100000000001</v>
      </c>
      <c r="F4" s="202"/>
    </row>
    <row r="5" spans="1:6" ht="36" customHeight="1">
      <c r="A5" s="202"/>
      <c r="B5" s="202"/>
      <c r="C5" s="202"/>
      <c r="D5" s="122" t="s">
        <v>470</v>
      </c>
      <c r="E5" s="202">
        <v>1272.4100000000001</v>
      </c>
      <c r="F5" s="202"/>
    </row>
    <row r="6" spans="1:6" ht="94.5" customHeight="1">
      <c r="A6" s="122" t="s">
        <v>471</v>
      </c>
      <c r="B6" s="196" t="s">
        <v>574</v>
      </c>
      <c r="C6" s="197"/>
      <c r="D6" s="197"/>
      <c r="E6" s="197"/>
      <c r="F6" s="198"/>
    </row>
    <row r="7" spans="1:6" ht="26.25" customHeight="1">
      <c r="A7" s="199" t="s">
        <v>472</v>
      </c>
      <c r="B7" s="122" t="s">
        <v>473</v>
      </c>
      <c r="C7" s="122" t="s">
        <v>474</v>
      </c>
      <c r="D7" s="122" t="s">
        <v>475</v>
      </c>
      <c r="E7" s="122" t="s">
        <v>476</v>
      </c>
      <c r="F7" s="122" t="s">
        <v>477</v>
      </c>
    </row>
    <row r="8" spans="1:6" ht="48" customHeight="1">
      <c r="A8" s="200"/>
      <c r="B8" s="173" t="s">
        <v>636</v>
      </c>
      <c r="C8" s="170">
        <v>0.3</v>
      </c>
      <c r="D8" s="123" t="s">
        <v>576</v>
      </c>
      <c r="E8" s="173" t="s">
        <v>578</v>
      </c>
      <c r="F8" s="173">
        <v>8</v>
      </c>
    </row>
    <row r="9" spans="1:6" ht="48" customHeight="1">
      <c r="A9" s="200"/>
      <c r="B9" s="173" t="s">
        <v>638</v>
      </c>
      <c r="C9" s="170">
        <v>0.2</v>
      </c>
      <c r="D9" s="123" t="s">
        <v>637</v>
      </c>
      <c r="E9" s="173" t="s">
        <v>578</v>
      </c>
      <c r="F9" s="173">
        <v>1</v>
      </c>
    </row>
    <row r="10" spans="1:6" ht="46.5" customHeight="1">
      <c r="A10" s="200"/>
      <c r="B10" s="173" t="s">
        <v>635</v>
      </c>
      <c r="C10" s="170">
        <v>0.15</v>
      </c>
      <c r="D10" s="123" t="s">
        <v>579</v>
      </c>
      <c r="E10" s="173" t="s">
        <v>580</v>
      </c>
      <c r="F10" s="173">
        <v>170</v>
      </c>
    </row>
    <row r="11" spans="1:6" ht="48.75" customHeight="1">
      <c r="A11" s="200"/>
      <c r="B11" s="173" t="s">
        <v>581</v>
      </c>
      <c r="C11" s="170">
        <v>0.1</v>
      </c>
      <c r="D11" s="176" t="s">
        <v>583</v>
      </c>
      <c r="E11" s="176" t="s">
        <v>583</v>
      </c>
      <c r="F11" s="177" t="s">
        <v>582</v>
      </c>
    </row>
    <row r="12" spans="1:6" ht="50.25" customHeight="1">
      <c r="A12" s="200"/>
      <c r="B12" s="174" t="s">
        <v>639</v>
      </c>
      <c r="C12" s="170">
        <v>0.25</v>
      </c>
      <c r="D12" s="133" t="s">
        <v>588</v>
      </c>
      <c r="E12" s="134" t="s">
        <v>577</v>
      </c>
      <c r="F12" s="134">
        <v>30</v>
      </c>
    </row>
    <row r="13" spans="1:6" ht="39" customHeight="1">
      <c r="A13" s="200"/>
      <c r="B13" s="122"/>
      <c r="C13" s="124"/>
      <c r="D13" s="124"/>
      <c r="E13" s="124"/>
      <c r="F13" s="124"/>
    </row>
    <row r="14" spans="1:6" ht="24.95" customHeight="1">
      <c r="A14" s="200"/>
      <c r="B14" s="122"/>
      <c r="C14" s="124"/>
      <c r="D14" s="124"/>
      <c r="E14" s="124"/>
      <c r="F14" s="124"/>
    </row>
    <row r="15" spans="1:6" ht="24.95" customHeight="1">
      <c r="A15" s="200"/>
      <c r="B15" s="122"/>
      <c r="C15" s="124"/>
      <c r="D15" s="124"/>
      <c r="E15" s="124"/>
      <c r="F15" s="124"/>
    </row>
    <row r="16" spans="1:6" ht="24.95" customHeight="1">
      <c r="A16" s="200"/>
      <c r="B16" s="122"/>
      <c r="C16" s="124"/>
      <c r="D16" s="124"/>
      <c r="E16" s="124"/>
      <c r="F16" s="124"/>
    </row>
    <row r="17" spans="1:6" ht="24.95" customHeight="1">
      <c r="A17" s="200"/>
      <c r="B17" s="122"/>
      <c r="C17" s="124"/>
      <c r="D17" s="124"/>
      <c r="E17" s="124"/>
      <c r="F17" s="124"/>
    </row>
    <row r="18" spans="1:6">
      <c r="A18" s="112"/>
      <c r="B18" s="113"/>
      <c r="C18" s="114"/>
      <c r="D18" s="114"/>
      <c r="E18" s="114"/>
      <c r="F18" s="113"/>
    </row>
    <row r="19" spans="1:6">
      <c r="A19" s="112"/>
      <c r="B19" s="113"/>
      <c r="C19" s="114"/>
      <c r="D19" s="114"/>
      <c r="E19" s="114"/>
      <c r="F19" s="113"/>
    </row>
    <row r="20" spans="1:6">
      <c r="A20" s="112"/>
      <c r="B20" s="113"/>
      <c r="C20" s="114"/>
      <c r="D20" s="114"/>
      <c r="E20" s="114"/>
      <c r="F20" s="113"/>
    </row>
    <row r="21" spans="1:6">
      <c r="A21" s="112"/>
      <c r="B21" s="113"/>
      <c r="C21" s="114"/>
      <c r="D21" s="114"/>
      <c r="E21" s="114"/>
      <c r="F21" s="113"/>
    </row>
    <row r="22" spans="1:6">
      <c r="A22" s="112"/>
      <c r="B22" s="113"/>
      <c r="C22" s="114"/>
      <c r="D22" s="114"/>
      <c r="E22" s="114"/>
      <c r="F22" s="113"/>
    </row>
    <row r="23" spans="1:6">
      <c r="A23" s="112"/>
      <c r="B23" s="113"/>
      <c r="C23" s="114"/>
      <c r="D23" s="114"/>
      <c r="E23" s="114"/>
      <c r="F23" s="113"/>
    </row>
    <row r="24" spans="1:6">
      <c r="A24" s="112"/>
      <c r="B24" s="113"/>
      <c r="C24" s="114"/>
      <c r="D24" s="114"/>
      <c r="E24" s="114"/>
      <c r="F24" s="113"/>
    </row>
    <row r="25" spans="1:6">
      <c r="A25" s="112"/>
      <c r="B25" s="113"/>
      <c r="C25" s="114"/>
      <c r="D25" s="114"/>
      <c r="E25" s="114"/>
      <c r="F25" s="113"/>
    </row>
    <row r="26" spans="1:6">
      <c r="A26" s="112"/>
      <c r="B26" s="113"/>
      <c r="C26" s="114"/>
      <c r="D26" s="114"/>
      <c r="E26" s="114"/>
      <c r="F26" s="113"/>
    </row>
    <row r="27" spans="1:6">
      <c r="A27" s="112"/>
      <c r="B27" s="113"/>
      <c r="C27" s="114"/>
      <c r="D27" s="114"/>
      <c r="E27" s="114"/>
      <c r="F27" s="113"/>
    </row>
    <row r="28" spans="1:6">
      <c r="A28" s="112"/>
      <c r="B28" s="113"/>
      <c r="C28" s="114"/>
      <c r="D28" s="114"/>
      <c r="E28" s="114"/>
      <c r="F28" s="113"/>
    </row>
    <row r="29" spans="1:6">
      <c r="A29" s="112"/>
      <c r="B29" s="113"/>
      <c r="C29" s="114"/>
      <c r="D29" s="114"/>
      <c r="E29" s="114"/>
      <c r="F29" s="113"/>
    </row>
    <row r="30" spans="1:6">
      <c r="A30" s="112"/>
      <c r="B30" s="113"/>
      <c r="C30" s="114"/>
      <c r="D30" s="114"/>
      <c r="E30" s="114"/>
      <c r="F30" s="113"/>
    </row>
    <row r="31" spans="1:6">
      <c r="A31" s="112"/>
      <c r="B31" s="113"/>
      <c r="C31" s="114"/>
      <c r="D31" s="114"/>
      <c r="E31" s="114"/>
      <c r="F31" s="113"/>
    </row>
    <row r="32" spans="1:6">
      <c r="A32" s="112"/>
      <c r="B32" s="113"/>
      <c r="C32" s="114"/>
      <c r="D32" s="114"/>
      <c r="E32" s="114"/>
      <c r="F32" s="113"/>
    </row>
    <row r="33" spans="1:6">
      <c r="A33" s="112"/>
      <c r="B33" s="113"/>
      <c r="C33" s="114"/>
      <c r="D33" s="114"/>
      <c r="E33" s="114"/>
      <c r="F33" s="113"/>
    </row>
    <row r="34" spans="1:6">
      <c r="A34" s="112"/>
      <c r="B34" s="113"/>
      <c r="C34" s="114"/>
      <c r="D34" s="114"/>
      <c r="E34" s="114"/>
      <c r="F34" s="113"/>
    </row>
    <row r="35" spans="1:6">
      <c r="A35" s="112"/>
      <c r="B35" s="113"/>
      <c r="C35" s="114"/>
      <c r="D35" s="114"/>
      <c r="E35" s="114"/>
      <c r="F35" s="113"/>
    </row>
    <row r="36" spans="1:6">
      <c r="A36" s="112"/>
      <c r="B36" s="113"/>
      <c r="C36" s="114"/>
      <c r="D36" s="114"/>
      <c r="E36" s="114"/>
      <c r="F36" s="113"/>
    </row>
    <row r="37" spans="1:6">
      <c r="B37" s="115"/>
      <c r="C37" s="116"/>
      <c r="D37" s="116"/>
      <c r="E37" s="116"/>
      <c r="F37" s="115"/>
    </row>
    <row r="38" spans="1:6">
      <c r="B38" s="115"/>
      <c r="C38" s="116"/>
      <c r="D38" s="116"/>
      <c r="E38" s="116"/>
      <c r="F38" s="115"/>
    </row>
    <row r="39" spans="1:6">
      <c r="B39" s="115"/>
      <c r="C39" s="115"/>
      <c r="D39" s="115"/>
      <c r="E39" s="115"/>
      <c r="F39" s="115"/>
    </row>
    <row r="40" spans="1:6">
      <c r="B40" s="115"/>
      <c r="C40" s="115"/>
      <c r="D40" s="115"/>
      <c r="E40" s="115"/>
      <c r="F40" s="115"/>
    </row>
    <row r="41" spans="1:6">
      <c r="B41" s="115"/>
      <c r="C41" s="115"/>
      <c r="D41" s="115"/>
      <c r="E41" s="115"/>
      <c r="F41" s="115"/>
    </row>
    <row r="42" spans="1:6">
      <c r="B42" s="115"/>
      <c r="C42" s="115"/>
      <c r="D42" s="115"/>
      <c r="E42" s="115"/>
      <c r="F42" s="115"/>
    </row>
    <row r="43" spans="1:6">
      <c r="B43" s="115"/>
      <c r="C43" s="115"/>
      <c r="D43" s="115"/>
      <c r="E43" s="115"/>
      <c r="F43" s="115"/>
    </row>
    <row r="44" spans="1:6">
      <c r="B44" s="115"/>
      <c r="C44" s="115"/>
      <c r="D44" s="115"/>
      <c r="E44" s="115"/>
      <c r="F44" s="115"/>
    </row>
    <row r="45" spans="1:6">
      <c r="B45" s="115"/>
      <c r="C45" s="115"/>
      <c r="D45" s="115"/>
      <c r="E45" s="115"/>
      <c r="F45" s="115"/>
    </row>
    <row r="46" spans="1:6">
      <c r="B46" s="115"/>
      <c r="C46" s="115"/>
      <c r="D46" s="115"/>
      <c r="E46" s="115"/>
      <c r="F46" s="115"/>
    </row>
    <row r="47" spans="1:6">
      <c r="B47" s="115"/>
      <c r="C47" s="115"/>
      <c r="D47" s="115"/>
      <c r="E47" s="115"/>
      <c r="F47" s="115"/>
    </row>
    <row r="48" spans="1:6">
      <c r="B48" s="115"/>
      <c r="C48" s="115"/>
      <c r="D48" s="115"/>
      <c r="E48" s="115"/>
      <c r="F48" s="115"/>
    </row>
    <row r="49" spans="2:6">
      <c r="B49" s="115"/>
      <c r="C49" s="115"/>
      <c r="D49" s="115"/>
      <c r="E49" s="115"/>
      <c r="F49" s="115"/>
    </row>
    <row r="50" spans="2:6">
      <c r="B50" s="115"/>
      <c r="C50" s="115"/>
      <c r="D50" s="115"/>
      <c r="E50" s="115"/>
      <c r="F50" s="115"/>
    </row>
    <row r="51" spans="2:6">
      <c r="B51" s="115"/>
      <c r="C51" s="115"/>
      <c r="D51" s="115"/>
      <c r="E51" s="115"/>
      <c r="F51" s="115"/>
    </row>
    <row r="52" spans="2:6">
      <c r="B52" s="115"/>
      <c r="C52" s="115"/>
      <c r="D52" s="115"/>
      <c r="E52" s="115"/>
      <c r="F52" s="115"/>
    </row>
    <row r="53" spans="2:6">
      <c r="B53" s="115"/>
      <c r="C53" s="115"/>
      <c r="D53" s="115"/>
      <c r="E53" s="115"/>
      <c r="F53" s="115"/>
    </row>
    <row r="54" spans="2:6">
      <c r="B54" s="115"/>
      <c r="C54" s="115"/>
      <c r="D54" s="115"/>
      <c r="E54" s="115"/>
      <c r="F54" s="115"/>
    </row>
    <row r="55" spans="2:6">
      <c r="B55" s="115"/>
      <c r="C55" s="115"/>
      <c r="D55" s="115"/>
      <c r="E55" s="115"/>
      <c r="F55" s="115"/>
    </row>
    <row r="56" spans="2:6">
      <c r="B56" s="115"/>
      <c r="C56" s="115"/>
      <c r="D56" s="115"/>
      <c r="E56" s="115"/>
      <c r="F56" s="115"/>
    </row>
    <row r="57" spans="2:6">
      <c r="B57" s="115"/>
      <c r="C57" s="115"/>
      <c r="D57" s="115"/>
      <c r="E57" s="115"/>
      <c r="F57" s="115"/>
    </row>
  </sheetData>
  <mergeCells count="7">
    <mergeCell ref="B6:F6"/>
    <mergeCell ref="A7:A17"/>
    <mergeCell ref="A2:F2"/>
    <mergeCell ref="A4:A5"/>
    <mergeCell ref="B4:C5"/>
    <mergeCell ref="E4:F4"/>
    <mergeCell ref="E5:F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7" zoomScale="90" zoomScaleNormal="90" workbookViewId="0">
      <selection activeCell="C12" sqref="C12"/>
    </sheetView>
  </sheetViews>
  <sheetFormatPr defaultRowHeight="13.5"/>
  <cols>
    <col min="1" max="1" width="13.375" style="128" customWidth="1"/>
    <col min="2" max="2" width="22.75" style="128" customWidth="1"/>
    <col min="3" max="6" width="13.875" style="128" customWidth="1"/>
    <col min="7" max="16384" width="9" style="128"/>
  </cols>
  <sheetData>
    <row r="1" spans="1:6" ht="18" customHeight="1">
      <c r="A1" s="127" t="s">
        <v>523</v>
      </c>
    </row>
    <row r="2" spans="1:6" ht="38.25" customHeight="1">
      <c r="A2" s="205" t="s">
        <v>489</v>
      </c>
      <c r="B2" s="205"/>
      <c r="C2" s="205"/>
      <c r="D2" s="205"/>
      <c r="E2" s="205"/>
      <c r="F2" s="205"/>
    </row>
    <row r="3" spans="1:6" ht="25.5" customHeight="1">
      <c r="A3" s="129"/>
      <c r="B3" s="121"/>
      <c r="C3" s="121"/>
      <c r="D3" s="121"/>
      <c r="E3" s="121"/>
      <c r="F3" s="130" t="s">
        <v>478</v>
      </c>
    </row>
    <row r="4" spans="1:6" ht="26.25" customHeight="1">
      <c r="A4" s="131" t="s">
        <v>492</v>
      </c>
      <c r="B4" s="206" t="s">
        <v>584</v>
      </c>
      <c r="C4" s="206"/>
      <c r="D4" s="206"/>
      <c r="E4" s="132" t="s">
        <v>479</v>
      </c>
      <c r="F4" s="132" t="s">
        <v>573</v>
      </c>
    </row>
    <row r="5" spans="1:6" ht="26.25" customHeight="1">
      <c r="A5" s="206" t="s">
        <v>488</v>
      </c>
      <c r="B5" s="206">
        <v>200</v>
      </c>
      <c r="C5" s="206"/>
      <c r="D5" s="206"/>
      <c r="E5" s="132" t="s">
        <v>490</v>
      </c>
      <c r="F5" s="132">
        <v>200</v>
      </c>
    </row>
    <row r="6" spans="1:6" ht="26.25" customHeight="1">
      <c r="A6" s="206"/>
      <c r="B6" s="206"/>
      <c r="C6" s="206"/>
      <c r="D6" s="206"/>
      <c r="E6" s="132" t="s">
        <v>491</v>
      </c>
      <c r="F6" s="132"/>
    </row>
    <row r="7" spans="1:6" ht="136.5" customHeight="1">
      <c r="A7" s="132" t="s">
        <v>480</v>
      </c>
      <c r="B7" s="203" t="s">
        <v>587</v>
      </c>
      <c r="C7" s="203"/>
      <c r="D7" s="203"/>
      <c r="E7" s="203"/>
      <c r="F7" s="203"/>
    </row>
    <row r="8" spans="1:6" ht="49.5" customHeight="1">
      <c r="A8" s="132" t="s">
        <v>481</v>
      </c>
      <c r="B8" s="203" t="s">
        <v>585</v>
      </c>
      <c r="C8" s="203"/>
      <c r="D8" s="203"/>
      <c r="E8" s="203"/>
      <c r="F8" s="203"/>
    </row>
    <row r="9" spans="1:6" ht="83.25" customHeight="1">
      <c r="A9" s="132" t="s">
        <v>482</v>
      </c>
      <c r="B9" s="203" t="s">
        <v>586</v>
      </c>
      <c r="C9" s="203"/>
      <c r="D9" s="203"/>
      <c r="E9" s="203"/>
      <c r="F9" s="203"/>
    </row>
    <row r="10" spans="1:6" ht="21" customHeight="1">
      <c r="A10" s="204" t="s">
        <v>472</v>
      </c>
      <c r="B10" s="132" t="s">
        <v>483</v>
      </c>
      <c r="C10" s="132" t="s">
        <v>484</v>
      </c>
      <c r="D10" s="132" t="s">
        <v>475</v>
      </c>
      <c r="E10" s="132" t="s">
        <v>485</v>
      </c>
      <c r="F10" s="132" t="s">
        <v>486</v>
      </c>
    </row>
    <row r="11" spans="1:6" ht="69.75" customHeight="1">
      <c r="A11" s="204"/>
      <c r="B11" s="169" t="s">
        <v>589</v>
      </c>
      <c r="C11" s="170">
        <v>0.3</v>
      </c>
      <c r="D11" s="133" t="s">
        <v>590</v>
      </c>
      <c r="E11" s="134" t="s">
        <v>577</v>
      </c>
      <c r="F11" s="134">
        <v>3</v>
      </c>
    </row>
    <row r="12" spans="1:6" ht="113.25" customHeight="1">
      <c r="A12" s="204"/>
      <c r="B12" s="132" t="s">
        <v>591</v>
      </c>
      <c r="C12" s="170">
        <v>0.1</v>
      </c>
      <c r="D12" s="133" t="s">
        <v>575</v>
      </c>
      <c r="E12" s="134" t="s">
        <v>577</v>
      </c>
      <c r="F12" s="134">
        <v>10</v>
      </c>
    </row>
    <row r="13" spans="1:6" ht="40.5" customHeight="1">
      <c r="A13" s="204"/>
      <c r="B13" s="173" t="s">
        <v>636</v>
      </c>
      <c r="C13" s="170">
        <v>0.3</v>
      </c>
      <c r="D13" s="123" t="s">
        <v>576</v>
      </c>
      <c r="E13" s="173" t="s">
        <v>578</v>
      </c>
      <c r="F13" s="173">
        <v>8</v>
      </c>
    </row>
    <row r="14" spans="1:6" ht="51.75" customHeight="1">
      <c r="A14" s="204"/>
      <c r="B14" s="173" t="s">
        <v>638</v>
      </c>
      <c r="C14" s="170">
        <v>0.2</v>
      </c>
      <c r="D14" s="123" t="s">
        <v>637</v>
      </c>
      <c r="E14" s="173" t="s">
        <v>578</v>
      </c>
      <c r="F14" s="173">
        <v>1</v>
      </c>
    </row>
    <row r="15" spans="1:6" ht="73.5" customHeight="1">
      <c r="A15" s="204"/>
      <c r="B15" s="174" t="s">
        <v>639</v>
      </c>
      <c r="C15" s="170">
        <v>0.1</v>
      </c>
      <c r="D15" s="133" t="s">
        <v>588</v>
      </c>
      <c r="E15" s="134" t="s">
        <v>577</v>
      </c>
      <c r="F15" s="134">
        <v>30</v>
      </c>
    </row>
    <row r="16" spans="1:6" ht="39" customHeight="1">
      <c r="A16" s="204"/>
      <c r="B16" s="132"/>
      <c r="C16" s="132"/>
      <c r="D16" s="133"/>
      <c r="E16" s="134"/>
      <c r="F16" s="134"/>
    </row>
    <row r="17" spans="1:6" ht="18" customHeight="1">
      <c r="A17" s="204"/>
      <c r="B17" s="132"/>
      <c r="C17" s="132"/>
      <c r="D17" s="133"/>
      <c r="E17" s="134"/>
      <c r="F17" s="134"/>
    </row>
    <row r="18" spans="1:6" ht="18" customHeight="1">
      <c r="A18" s="204"/>
      <c r="B18" s="132"/>
      <c r="C18" s="132"/>
      <c r="D18" s="133"/>
      <c r="E18" s="134"/>
      <c r="F18" s="134"/>
    </row>
    <row r="19" spans="1:6" ht="21" customHeight="1">
      <c r="A19" s="129"/>
      <c r="E19" s="129"/>
    </row>
  </sheetData>
  <mergeCells count="8">
    <mergeCell ref="B9:F9"/>
    <mergeCell ref="A10:A18"/>
    <mergeCell ref="A2:F2"/>
    <mergeCell ref="B4:D4"/>
    <mergeCell ref="A5:A6"/>
    <mergeCell ref="B5:D6"/>
    <mergeCell ref="B7:F7"/>
    <mergeCell ref="B8:F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topLeftCell="A4" workbookViewId="0">
      <selection activeCell="F13" sqref="F13"/>
    </sheetView>
  </sheetViews>
  <sheetFormatPr defaultColWidth="6.875" defaultRowHeight="20.100000000000001" customHeight="1"/>
  <cols>
    <col min="1" max="1" width="22.875" style="33" customWidth="1"/>
    <col min="2" max="2" width="19" style="33" customWidth="1"/>
    <col min="3" max="3" width="20.5" style="33" customWidth="1"/>
    <col min="4" max="7" width="19" style="33" customWidth="1"/>
    <col min="8" max="256" width="6.875" style="34"/>
    <col min="257" max="257" width="22.875" style="34" customWidth="1"/>
    <col min="258" max="258" width="19" style="34" customWidth="1"/>
    <col min="259" max="259" width="20.5" style="34" customWidth="1"/>
    <col min="260" max="263" width="19" style="34" customWidth="1"/>
    <col min="264" max="512" width="6.875" style="34"/>
    <col min="513" max="513" width="22.875" style="34" customWidth="1"/>
    <col min="514" max="514" width="19" style="34" customWidth="1"/>
    <col min="515" max="515" width="20.5" style="34" customWidth="1"/>
    <col min="516" max="519" width="19" style="34" customWidth="1"/>
    <col min="520" max="768" width="6.875" style="34"/>
    <col min="769" max="769" width="22.875" style="34" customWidth="1"/>
    <col min="770" max="770" width="19" style="34" customWidth="1"/>
    <col min="771" max="771" width="20.5" style="34" customWidth="1"/>
    <col min="772" max="775" width="19" style="34" customWidth="1"/>
    <col min="776" max="1024" width="6.875" style="34"/>
    <col min="1025" max="1025" width="22.875" style="34" customWidth="1"/>
    <col min="1026" max="1026" width="19" style="34" customWidth="1"/>
    <col min="1027" max="1027" width="20.5" style="34" customWidth="1"/>
    <col min="1028" max="1031" width="19" style="34" customWidth="1"/>
    <col min="1032" max="1280" width="6.875" style="34"/>
    <col min="1281" max="1281" width="22.875" style="34" customWidth="1"/>
    <col min="1282" max="1282" width="19" style="34" customWidth="1"/>
    <col min="1283" max="1283" width="20.5" style="34" customWidth="1"/>
    <col min="1284" max="1287" width="19" style="34" customWidth="1"/>
    <col min="1288" max="1536" width="6.875" style="34"/>
    <col min="1537" max="1537" width="22.875" style="34" customWidth="1"/>
    <col min="1538" max="1538" width="19" style="34" customWidth="1"/>
    <col min="1539" max="1539" width="20.5" style="34" customWidth="1"/>
    <col min="1540" max="1543" width="19" style="34" customWidth="1"/>
    <col min="1544" max="1792" width="6.875" style="34"/>
    <col min="1793" max="1793" width="22.875" style="34" customWidth="1"/>
    <col min="1794" max="1794" width="19" style="34" customWidth="1"/>
    <col min="1795" max="1795" width="20.5" style="34" customWidth="1"/>
    <col min="1796" max="1799" width="19" style="34" customWidth="1"/>
    <col min="1800" max="2048" width="6.875" style="34"/>
    <col min="2049" max="2049" width="22.875" style="34" customWidth="1"/>
    <col min="2050" max="2050" width="19" style="34" customWidth="1"/>
    <col min="2051" max="2051" width="20.5" style="34" customWidth="1"/>
    <col min="2052" max="2055" width="19" style="34" customWidth="1"/>
    <col min="2056" max="2304" width="6.875" style="34"/>
    <col min="2305" max="2305" width="22.875" style="34" customWidth="1"/>
    <col min="2306" max="2306" width="19" style="34" customWidth="1"/>
    <col min="2307" max="2307" width="20.5" style="34" customWidth="1"/>
    <col min="2308" max="2311" width="19" style="34" customWidth="1"/>
    <col min="2312" max="2560" width="6.875" style="34"/>
    <col min="2561" max="2561" width="22.875" style="34" customWidth="1"/>
    <col min="2562" max="2562" width="19" style="34" customWidth="1"/>
    <col min="2563" max="2563" width="20.5" style="34" customWidth="1"/>
    <col min="2564" max="2567" width="19" style="34" customWidth="1"/>
    <col min="2568" max="2816" width="6.875" style="34"/>
    <col min="2817" max="2817" width="22.875" style="34" customWidth="1"/>
    <col min="2818" max="2818" width="19" style="34" customWidth="1"/>
    <col min="2819" max="2819" width="20.5" style="34" customWidth="1"/>
    <col min="2820" max="2823" width="19" style="34" customWidth="1"/>
    <col min="2824" max="3072" width="6.875" style="34"/>
    <col min="3073" max="3073" width="22.875" style="34" customWidth="1"/>
    <col min="3074" max="3074" width="19" style="34" customWidth="1"/>
    <col min="3075" max="3075" width="20.5" style="34" customWidth="1"/>
    <col min="3076" max="3079" width="19" style="34" customWidth="1"/>
    <col min="3080" max="3328" width="6.875" style="34"/>
    <col min="3329" max="3329" width="22.875" style="34" customWidth="1"/>
    <col min="3330" max="3330" width="19" style="34" customWidth="1"/>
    <col min="3331" max="3331" width="20.5" style="34" customWidth="1"/>
    <col min="3332" max="3335" width="19" style="34" customWidth="1"/>
    <col min="3336" max="3584" width="6.875" style="34"/>
    <col min="3585" max="3585" width="22.875" style="34" customWidth="1"/>
    <col min="3586" max="3586" width="19" style="34" customWidth="1"/>
    <col min="3587" max="3587" width="20.5" style="34" customWidth="1"/>
    <col min="3588" max="3591" width="19" style="34" customWidth="1"/>
    <col min="3592" max="3840" width="6.875" style="34"/>
    <col min="3841" max="3841" width="22.875" style="34" customWidth="1"/>
    <col min="3842" max="3842" width="19" style="34" customWidth="1"/>
    <col min="3843" max="3843" width="20.5" style="34" customWidth="1"/>
    <col min="3844" max="3847" width="19" style="34" customWidth="1"/>
    <col min="3848" max="4096" width="6.875" style="34"/>
    <col min="4097" max="4097" width="22.875" style="34" customWidth="1"/>
    <col min="4098" max="4098" width="19" style="34" customWidth="1"/>
    <col min="4099" max="4099" width="20.5" style="34" customWidth="1"/>
    <col min="4100" max="4103" width="19" style="34" customWidth="1"/>
    <col min="4104" max="4352" width="6.875" style="34"/>
    <col min="4353" max="4353" width="22.875" style="34" customWidth="1"/>
    <col min="4354" max="4354" width="19" style="34" customWidth="1"/>
    <col min="4355" max="4355" width="20.5" style="34" customWidth="1"/>
    <col min="4356" max="4359" width="19" style="34" customWidth="1"/>
    <col min="4360" max="4608" width="6.875" style="34"/>
    <col min="4609" max="4609" width="22.875" style="34" customWidth="1"/>
    <col min="4610" max="4610" width="19" style="34" customWidth="1"/>
    <col min="4611" max="4611" width="20.5" style="34" customWidth="1"/>
    <col min="4612" max="4615" width="19" style="34" customWidth="1"/>
    <col min="4616" max="4864" width="6.875" style="34"/>
    <col min="4865" max="4865" width="22.875" style="34" customWidth="1"/>
    <col min="4866" max="4866" width="19" style="34" customWidth="1"/>
    <col min="4867" max="4867" width="20.5" style="34" customWidth="1"/>
    <col min="4868" max="4871" width="19" style="34" customWidth="1"/>
    <col min="4872" max="5120" width="6.875" style="34"/>
    <col min="5121" max="5121" width="22.875" style="34" customWidth="1"/>
    <col min="5122" max="5122" width="19" style="34" customWidth="1"/>
    <col min="5123" max="5123" width="20.5" style="34" customWidth="1"/>
    <col min="5124" max="5127" width="19" style="34" customWidth="1"/>
    <col min="5128" max="5376" width="6.875" style="34"/>
    <col min="5377" max="5377" width="22.875" style="34" customWidth="1"/>
    <col min="5378" max="5378" width="19" style="34" customWidth="1"/>
    <col min="5379" max="5379" width="20.5" style="34" customWidth="1"/>
    <col min="5380" max="5383" width="19" style="34" customWidth="1"/>
    <col min="5384" max="5632" width="6.875" style="34"/>
    <col min="5633" max="5633" width="22.875" style="34" customWidth="1"/>
    <col min="5634" max="5634" width="19" style="34" customWidth="1"/>
    <col min="5635" max="5635" width="20.5" style="34" customWidth="1"/>
    <col min="5636" max="5639" width="19" style="34" customWidth="1"/>
    <col min="5640" max="5888" width="6.875" style="34"/>
    <col min="5889" max="5889" width="22.875" style="34" customWidth="1"/>
    <col min="5890" max="5890" width="19" style="34" customWidth="1"/>
    <col min="5891" max="5891" width="20.5" style="34" customWidth="1"/>
    <col min="5892" max="5895" width="19" style="34" customWidth="1"/>
    <col min="5896" max="6144" width="6.875" style="34"/>
    <col min="6145" max="6145" width="22.875" style="34" customWidth="1"/>
    <col min="6146" max="6146" width="19" style="34" customWidth="1"/>
    <col min="6147" max="6147" width="20.5" style="34" customWidth="1"/>
    <col min="6148" max="6151" width="19" style="34" customWidth="1"/>
    <col min="6152" max="6400" width="6.875" style="34"/>
    <col min="6401" max="6401" width="22.875" style="34" customWidth="1"/>
    <col min="6402" max="6402" width="19" style="34" customWidth="1"/>
    <col min="6403" max="6403" width="20.5" style="34" customWidth="1"/>
    <col min="6404" max="6407" width="19" style="34" customWidth="1"/>
    <col min="6408" max="6656" width="6.875" style="34"/>
    <col min="6657" max="6657" width="22.875" style="34" customWidth="1"/>
    <col min="6658" max="6658" width="19" style="34" customWidth="1"/>
    <col min="6659" max="6659" width="20.5" style="34" customWidth="1"/>
    <col min="6660" max="6663" width="19" style="34" customWidth="1"/>
    <col min="6664" max="6912" width="6.875" style="34"/>
    <col min="6913" max="6913" width="22.875" style="34" customWidth="1"/>
    <col min="6914" max="6914" width="19" style="34" customWidth="1"/>
    <col min="6915" max="6915" width="20.5" style="34" customWidth="1"/>
    <col min="6916" max="6919" width="19" style="34" customWidth="1"/>
    <col min="6920" max="7168" width="6.875" style="34"/>
    <col min="7169" max="7169" width="22.875" style="34" customWidth="1"/>
    <col min="7170" max="7170" width="19" style="34" customWidth="1"/>
    <col min="7171" max="7171" width="20.5" style="34" customWidth="1"/>
    <col min="7172" max="7175" width="19" style="34" customWidth="1"/>
    <col min="7176" max="7424" width="6.875" style="34"/>
    <col min="7425" max="7425" width="22.875" style="34" customWidth="1"/>
    <col min="7426" max="7426" width="19" style="34" customWidth="1"/>
    <col min="7427" max="7427" width="20.5" style="34" customWidth="1"/>
    <col min="7428" max="7431" width="19" style="34" customWidth="1"/>
    <col min="7432" max="7680" width="6.875" style="34"/>
    <col min="7681" max="7681" width="22.875" style="34" customWidth="1"/>
    <col min="7682" max="7682" width="19" style="34" customWidth="1"/>
    <col min="7683" max="7683" width="20.5" style="34" customWidth="1"/>
    <col min="7684" max="7687" width="19" style="34" customWidth="1"/>
    <col min="7688" max="7936" width="6.875" style="34"/>
    <col min="7937" max="7937" width="22.875" style="34" customWidth="1"/>
    <col min="7938" max="7938" width="19" style="34" customWidth="1"/>
    <col min="7939" max="7939" width="20.5" style="34" customWidth="1"/>
    <col min="7940" max="7943" width="19" style="34" customWidth="1"/>
    <col min="7944" max="8192" width="6.875" style="34"/>
    <col min="8193" max="8193" width="22.875" style="34" customWidth="1"/>
    <col min="8194" max="8194" width="19" style="34" customWidth="1"/>
    <col min="8195" max="8195" width="20.5" style="34" customWidth="1"/>
    <col min="8196" max="8199" width="19" style="34" customWidth="1"/>
    <col min="8200" max="8448" width="6.875" style="34"/>
    <col min="8449" max="8449" width="22.875" style="34" customWidth="1"/>
    <col min="8450" max="8450" width="19" style="34" customWidth="1"/>
    <col min="8451" max="8451" width="20.5" style="34" customWidth="1"/>
    <col min="8452" max="8455" width="19" style="34" customWidth="1"/>
    <col min="8456" max="8704" width="6.875" style="34"/>
    <col min="8705" max="8705" width="22.875" style="34" customWidth="1"/>
    <col min="8706" max="8706" width="19" style="34" customWidth="1"/>
    <col min="8707" max="8707" width="20.5" style="34" customWidth="1"/>
    <col min="8708" max="8711" width="19" style="34" customWidth="1"/>
    <col min="8712" max="8960" width="6.875" style="34"/>
    <col min="8961" max="8961" width="22.875" style="34" customWidth="1"/>
    <col min="8962" max="8962" width="19" style="34" customWidth="1"/>
    <col min="8963" max="8963" width="20.5" style="34" customWidth="1"/>
    <col min="8964" max="8967" width="19" style="34" customWidth="1"/>
    <col min="8968" max="9216" width="6.875" style="34"/>
    <col min="9217" max="9217" width="22.875" style="34" customWidth="1"/>
    <col min="9218" max="9218" width="19" style="34" customWidth="1"/>
    <col min="9219" max="9219" width="20.5" style="34" customWidth="1"/>
    <col min="9220" max="9223" width="19" style="34" customWidth="1"/>
    <col min="9224" max="9472" width="6.875" style="34"/>
    <col min="9473" max="9473" width="22.875" style="34" customWidth="1"/>
    <col min="9474" max="9474" width="19" style="34" customWidth="1"/>
    <col min="9475" max="9475" width="20.5" style="34" customWidth="1"/>
    <col min="9476" max="9479" width="19" style="34" customWidth="1"/>
    <col min="9480" max="9728" width="6.875" style="34"/>
    <col min="9729" max="9729" width="22.875" style="34" customWidth="1"/>
    <col min="9730" max="9730" width="19" style="34" customWidth="1"/>
    <col min="9731" max="9731" width="20.5" style="34" customWidth="1"/>
    <col min="9732" max="9735" width="19" style="34" customWidth="1"/>
    <col min="9736" max="9984" width="6.875" style="34"/>
    <col min="9985" max="9985" width="22.875" style="34" customWidth="1"/>
    <col min="9986" max="9986" width="19" style="34" customWidth="1"/>
    <col min="9987" max="9987" width="20.5" style="34" customWidth="1"/>
    <col min="9988" max="9991" width="19" style="34" customWidth="1"/>
    <col min="9992" max="10240" width="6.875" style="34"/>
    <col min="10241" max="10241" width="22.875" style="34" customWidth="1"/>
    <col min="10242" max="10242" width="19" style="34" customWidth="1"/>
    <col min="10243" max="10243" width="20.5" style="34" customWidth="1"/>
    <col min="10244" max="10247" width="19" style="34" customWidth="1"/>
    <col min="10248" max="10496" width="6.875" style="34"/>
    <col min="10497" max="10497" width="22.875" style="34" customWidth="1"/>
    <col min="10498" max="10498" width="19" style="34" customWidth="1"/>
    <col min="10499" max="10499" width="20.5" style="34" customWidth="1"/>
    <col min="10500" max="10503" width="19" style="34" customWidth="1"/>
    <col min="10504" max="10752" width="6.875" style="34"/>
    <col min="10753" max="10753" width="22.875" style="34" customWidth="1"/>
    <col min="10754" max="10754" width="19" style="34" customWidth="1"/>
    <col min="10755" max="10755" width="20.5" style="34" customWidth="1"/>
    <col min="10756" max="10759" width="19" style="34" customWidth="1"/>
    <col min="10760" max="11008" width="6.875" style="34"/>
    <col min="11009" max="11009" width="22.875" style="34" customWidth="1"/>
    <col min="11010" max="11010" width="19" style="34" customWidth="1"/>
    <col min="11011" max="11011" width="20.5" style="34" customWidth="1"/>
    <col min="11012" max="11015" width="19" style="34" customWidth="1"/>
    <col min="11016" max="11264" width="6.875" style="34"/>
    <col min="11265" max="11265" width="22.875" style="34" customWidth="1"/>
    <col min="11266" max="11266" width="19" style="34" customWidth="1"/>
    <col min="11267" max="11267" width="20.5" style="34" customWidth="1"/>
    <col min="11268" max="11271" width="19" style="34" customWidth="1"/>
    <col min="11272" max="11520" width="6.875" style="34"/>
    <col min="11521" max="11521" width="22.875" style="34" customWidth="1"/>
    <col min="11522" max="11522" width="19" style="34" customWidth="1"/>
    <col min="11523" max="11523" width="20.5" style="34" customWidth="1"/>
    <col min="11524" max="11527" width="19" style="34" customWidth="1"/>
    <col min="11528" max="11776" width="6.875" style="34"/>
    <col min="11777" max="11777" width="22.875" style="34" customWidth="1"/>
    <col min="11778" max="11778" width="19" style="34" customWidth="1"/>
    <col min="11779" max="11779" width="20.5" style="34" customWidth="1"/>
    <col min="11780" max="11783" width="19" style="34" customWidth="1"/>
    <col min="11784" max="12032" width="6.875" style="34"/>
    <col min="12033" max="12033" width="22.875" style="34" customWidth="1"/>
    <col min="12034" max="12034" width="19" style="34" customWidth="1"/>
    <col min="12035" max="12035" width="20.5" style="34" customWidth="1"/>
    <col min="12036" max="12039" width="19" style="34" customWidth="1"/>
    <col min="12040" max="12288" width="6.875" style="34"/>
    <col min="12289" max="12289" width="22.875" style="34" customWidth="1"/>
    <col min="12290" max="12290" width="19" style="34" customWidth="1"/>
    <col min="12291" max="12291" width="20.5" style="34" customWidth="1"/>
    <col min="12292" max="12295" width="19" style="34" customWidth="1"/>
    <col min="12296" max="12544" width="6.875" style="34"/>
    <col min="12545" max="12545" width="22.875" style="34" customWidth="1"/>
    <col min="12546" max="12546" width="19" style="34" customWidth="1"/>
    <col min="12547" max="12547" width="20.5" style="34" customWidth="1"/>
    <col min="12548" max="12551" width="19" style="34" customWidth="1"/>
    <col min="12552" max="12800" width="6.875" style="34"/>
    <col min="12801" max="12801" width="22.875" style="34" customWidth="1"/>
    <col min="12802" max="12802" width="19" style="34" customWidth="1"/>
    <col min="12803" max="12803" width="20.5" style="34" customWidth="1"/>
    <col min="12804" max="12807" width="19" style="34" customWidth="1"/>
    <col min="12808" max="13056" width="6.875" style="34"/>
    <col min="13057" max="13057" width="22.875" style="34" customWidth="1"/>
    <col min="13058" max="13058" width="19" style="34" customWidth="1"/>
    <col min="13059" max="13059" width="20.5" style="34" customWidth="1"/>
    <col min="13060" max="13063" width="19" style="34" customWidth="1"/>
    <col min="13064" max="13312" width="6.875" style="34"/>
    <col min="13313" max="13313" width="22.875" style="34" customWidth="1"/>
    <col min="13314" max="13314" width="19" style="34" customWidth="1"/>
    <col min="13315" max="13315" width="20.5" style="34" customWidth="1"/>
    <col min="13316" max="13319" width="19" style="34" customWidth="1"/>
    <col min="13320" max="13568" width="6.875" style="34"/>
    <col min="13569" max="13569" width="22.875" style="34" customWidth="1"/>
    <col min="13570" max="13570" width="19" style="34" customWidth="1"/>
    <col min="13571" max="13571" width="20.5" style="34" customWidth="1"/>
    <col min="13572" max="13575" width="19" style="34" customWidth="1"/>
    <col min="13576" max="13824" width="6.875" style="34"/>
    <col min="13825" max="13825" width="22.875" style="34" customWidth="1"/>
    <col min="13826" max="13826" width="19" style="34" customWidth="1"/>
    <col min="13827" max="13827" width="20.5" style="34" customWidth="1"/>
    <col min="13828" max="13831" width="19" style="34" customWidth="1"/>
    <col min="13832" max="14080" width="6.875" style="34"/>
    <col min="14081" max="14081" width="22.875" style="34" customWidth="1"/>
    <col min="14082" max="14082" width="19" style="34" customWidth="1"/>
    <col min="14083" max="14083" width="20.5" style="34" customWidth="1"/>
    <col min="14084" max="14087" width="19" style="34" customWidth="1"/>
    <col min="14088" max="14336" width="6.875" style="34"/>
    <col min="14337" max="14337" width="22.875" style="34" customWidth="1"/>
    <col min="14338" max="14338" width="19" style="34" customWidth="1"/>
    <col min="14339" max="14339" width="20.5" style="34" customWidth="1"/>
    <col min="14340" max="14343" width="19" style="34" customWidth="1"/>
    <col min="14344" max="14592" width="6.875" style="34"/>
    <col min="14593" max="14593" width="22.875" style="34" customWidth="1"/>
    <col min="14594" max="14594" width="19" style="34" customWidth="1"/>
    <col min="14595" max="14595" width="20.5" style="34" customWidth="1"/>
    <col min="14596" max="14599" width="19" style="34" customWidth="1"/>
    <col min="14600" max="14848" width="6.875" style="34"/>
    <col min="14849" max="14849" width="22.875" style="34" customWidth="1"/>
    <col min="14850" max="14850" width="19" style="34" customWidth="1"/>
    <col min="14851" max="14851" width="20.5" style="34" customWidth="1"/>
    <col min="14852" max="14855" width="19" style="34" customWidth="1"/>
    <col min="14856" max="15104" width="6.875" style="34"/>
    <col min="15105" max="15105" width="22.875" style="34" customWidth="1"/>
    <col min="15106" max="15106" width="19" style="34" customWidth="1"/>
    <col min="15107" max="15107" width="20.5" style="34" customWidth="1"/>
    <col min="15108" max="15111" width="19" style="34" customWidth="1"/>
    <col min="15112" max="15360" width="6.875" style="34"/>
    <col min="15361" max="15361" width="22.875" style="34" customWidth="1"/>
    <col min="15362" max="15362" width="19" style="34" customWidth="1"/>
    <col min="15363" max="15363" width="20.5" style="34" customWidth="1"/>
    <col min="15364" max="15367" width="19" style="34" customWidth="1"/>
    <col min="15368" max="15616" width="6.875" style="34"/>
    <col min="15617" max="15617" width="22.875" style="34" customWidth="1"/>
    <col min="15618" max="15618" width="19" style="34" customWidth="1"/>
    <col min="15619" max="15619" width="20.5" style="34" customWidth="1"/>
    <col min="15620" max="15623" width="19" style="34" customWidth="1"/>
    <col min="15624" max="15872" width="6.875" style="34"/>
    <col min="15873" max="15873" width="22.875" style="34" customWidth="1"/>
    <col min="15874" max="15874" width="19" style="34" customWidth="1"/>
    <col min="15875" max="15875" width="20.5" style="34" customWidth="1"/>
    <col min="15876" max="15879" width="19" style="34" customWidth="1"/>
    <col min="15880" max="16128" width="6.875" style="34"/>
    <col min="16129" max="16129" width="22.875" style="34" customWidth="1"/>
    <col min="16130" max="16130" width="19" style="34" customWidth="1"/>
    <col min="16131" max="16131" width="20.5" style="34" customWidth="1"/>
    <col min="16132" max="16135" width="19" style="34" customWidth="1"/>
    <col min="16136" max="16384" width="6.875" style="34"/>
  </cols>
  <sheetData>
    <row r="1" spans="1:13" s="8" customFormat="1" ht="20.100000000000001" customHeight="1">
      <c r="A1" s="118" t="s">
        <v>512</v>
      </c>
      <c r="B1" s="7"/>
      <c r="C1" s="7"/>
      <c r="D1" s="7"/>
      <c r="E1" s="7"/>
      <c r="F1" s="7"/>
      <c r="G1" s="7"/>
    </row>
    <row r="2" spans="1:13" s="8" customFormat="1" ht="38.25" customHeight="1">
      <c r="A2" s="9" t="s">
        <v>592</v>
      </c>
      <c r="B2" s="10"/>
      <c r="C2" s="10"/>
      <c r="D2" s="10"/>
      <c r="E2" s="10"/>
      <c r="F2" s="10"/>
      <c r="G2" s="10"/>
    </row>
    <row r="3" spans="1:13" s="8" customFormat="1" ht="20.100000000000001" customHeight="1">
      <c r="A3" s="11"/>
      <c r="B3" s="7"/>
      <c r="C3" s="7"/>
      <c r="D3" s="7"/>
      <c r="E3" s="7"/>
      <c r="F3" s="7"/>
      <c r="G3" s="7"/>
    </row>
    <row r="4" spans="1:13" s="8" customFormat="1" ht="20.100000000000001" customHeight="1">
      <c r="A4" s="12"/>
      <c r="B4" s="13"/>
      <c r="C4" s="13"/>
      <c r="D4" s="13"/>
      <c r="E4" s="13"/>
      <c r="F4" s="13"/>
      <c r="G4" s="14" t="s">
        <v>311</v>
      </c>
    </row>
    <row r="5" spans="1:13" s="8" customFormat="1" ht="20.100000000000001" customHeight="1">
      <c r="A5" s="179" t="s">
        <v>312</v>
      </c>
      <c r="B5" s="179"/>
      <c r="C5" s="179" t="s">
        <v>313</v>
      </c>
      <c r="D5" s="179"/>
      <c r="E5" s="179"/>
      <c r="F5" s="179"/>
      <c r="G5" s="179"/>
    </row>
    <row r="6" spans="1:13" s="8" customFormat="1" ht="45" customHeight="1">
      <c r="A6" s="15" t="s">
        <v>314</v>
      </c>
      <c r="B6" s="15" t="s">
        <v>315</v>
      </c>
      <c r="C6" s="15" t="s">
        <v>314</v>
      </c>
      <c r="D6" s="15" t="s">
        <v>316</v>
      </c>
      <c r="E6" s="15" t="s">
        <v>317</v>
      </c>
      <c r="F6" s="15" t="s">
        <v>318</v>
      </c>
      <c r="G6" s="15" t="s">
        <v>319</v>
      </c>
    </row>
    <row r="7" spans="1:13" s="8" customFormat="1" ht="20.100000000000001" customHeight="1">
      <c r="A7" s="16" t="s">
        <v>320</v>
      </c>
      <c r="B7" s="135">
        <f>SUM(B8:B10)</f>
        <v>1272.4000000000001</v>
      </c>
      <c r="C7" s="17" t="s">
        <v>321</v>
      </c>
      <c r="D7" s="137">
        <f>SUM(E7:G7)</f>
        <v>1272.4000000000001</v>
      </c>
      <c r="E7" s="137">
        <f>SUM(E8:E13)</f>
        <v>1272.4000000000001</v>
      </c>
      <c r="F7" s="137">
        <f t="shared" ref="F7:G7" si="0">SUM(F8:F14)</f>
        <v>0</v>
      </c>
      <c r="G7" s="137">
        <f t="shared" si="0"/>
        <v>0</v>
      </c>
    </row>
    <row r="8" spans="1:13" s="8" customFormat="1" ht="20.100000000000001" customHeight="1">
      <c r="A8" s="18" t="s">
        <v>322</v>
      </c>
      <c r="B8" s="19">
        <v>1272.4000000000001</v>
      </c>
      <c r="C8" s="17" t="s">
        <v>504</v>
      </c>
      <c r="D8" s="154">
        <f>SUM(E8:G8)</f>
        <v>521.77</v>
      </c>
      <c r="E8" s="20">
        <v>521.77</v>
      </c>
      <c r="F8" s="20"/>
      <c r="G8" s="20"/>
    </row>
    <row r="9" spans="1:13" s="8" customFormat="1" ht="20.100000000000001" customHeight="1">
      <c r="A9" s="18" t="s">
        <v>323</v>
      </c>
      <c r="B9" s="21"/>
      <c r="C9" s="17" t="s">
        <v>505</v>
      </c>
      <c r="D9" s="154">
        <f t="shared" ref="D9:D13" si="1">SUM(E9:G9)</f>
        <v>0.57999999999999996</v>
      </c>
      <c r="E9" s="20">
        <v>0.57999999999999996</v>
      </c>
      <c r="F9" s="20"/>
      <c r="G9" s="20"/>
    </row>
    <row r="10" spans="1:13" s="8" customFormat="1" ht="20.100000000000001" customHeight="1">
      <c r="A10" s="22" t="s">
        <v>324</v>
      </c>
      <c r="B10" s="23"/>
      <c r="C10" s="17" t="s">
        <v>506</v>
      </c>
      <c r="D10" s="154">
        <f t="shared" si="1"/>
        <v>288.36</v>
      </c>
      <c r="E10" s="20">
        <v>288.36</v>
      </c>
      <c r="F10" s="20"/>
      <c r="G10" s="20"/>
    </row>
    <row r="11" spans="1:13" s="8" customFormat="1" ht="20.100000000000001" customHeight="1">
      <c r="A11" s="24" t="s">
        <v>325</v>
      </c>
      <c r="B11" s="135">
        <f>SUM(B12:B14)</f>
        <v>0</v>
      </c>
      <c r="C11" s="17" t="s">
        <v>507</v>
      </c>
      <c r="D11" s="154">
        <f t="shared" si="1"/>
        <v>91.06</v>
      </c>
      <c r="E11" s="20">
        <v>91.06</v>
      </c>
      <c r="F11" s="20"/>
      <c r="G11" s="20"/>
    </row>
    <row r="12" spans="1:13" s="8" customFormat="1" ht="20.100000000000001" customHeight="1">
      <c r="A12" s="22" t="s">
        <v>322</v>
      </c>
      <c r="B12" s="19"/>
      <c r="C12" s="17" t="s">
        <v>568</v>
      </c>
      <c r="D12" s="154">
        <f t="shared" si="1"/>
        <v>340</v>
      </c>
      <c r="E12" s="20">
        <v>340</v>
      </c>
      <c r="F12" s="20"/>
      <c r="G12" s="20"/>
    </row>
    <row r="13" spans="1:13" s="8" customFormat="1" ht="20.100000000000001" customHeight="1">
      <c r="A13" s="22" t="s">
        <v>323</v>
      </c>
      <c r="B13" s="21"/>
      <c r="C13" s="17" t="s">
        <v>510</v>
      </c>
      <c r="D13" s="154">
        <f t="shared" si="1"/>
        <v>30.63</v>
      </c>
      <c r="E13" s="20">
        <v>30.63</v>
      </c>
      <c r="F13" s="20"/>
      <c r="G13" s="20"/>
    </row>
    <row r="14" spans="1:13" s="8" customFormat="1" ht="20.100000000000001" customHeight="1">
      <c r="A14" s="18" t="s">
        <v>324</v>
      </c>
      <c r="B14" s="23"/>
      <c r="C14" s="175"/>
      <c r="D14" s="175"/>
      <c r="E14" s="175"/>
      <c r="F14" s="20"/>
      <c r="G14" s="20"/>
      <c r="M14" s="26"/>
    </row>
    <row r="15" spans="1:13" s="8" customFormat="1" ht="20.100000000000001" customHeight="1">
      <c r="A15" s="24"/>
      <c r="B15" s="29"/>
      <c r="C15" s="25"/>
      <c r="D15" s="28"/>
      <c r="E15" s="28"/>
      <c r="F15" s="28"/>
      <c r="G15" s="28"/>
    </row>
    <row r="16" spans="1:13" s="8" customFormat="1" ht="20.100000000000001" customHeight="1">
      <c r="A16" s="24"/>
      <c r="B16" s="29"/>
      <c r="C16" s="29" t="s">
        <v>326</v>
      </c>
      <c r="D16" s="139">
        <f>E16+F16+G16</f>
        <v>0</v>
      </c>
      <c r="E16" s="138">
        <f>B8+B12-E7</f>
        <v>0</v>
      </c>
      <c r="F16" s="138">
        <f>B9+B13-F7</f>
        <v>0</v>
      </c>
      <c r="G16" s="138">
        <f>B10+B14-G7</f>
        <v>0</v>
      </c>
    </row>
    <row r="17" spans="1:7" s="8" customFormat="1" ht="20.100000000000001" customHeight="1">
      <c r="A17" s="24"/>
      <c r="B17" s="29"/>
      <c r="C17" s="29"/>
      <c r="D17" s="30"/>
      <c r="E17" s="30"/>
      <c r="F17" s="30"/>
      <c r="G17" s="31"/>
    </row>
    <row r="18" spans="1:7" s="8" customFormat="1" ht="20.100000000000001" customHeight="1">
      <c r="A18" s="24" t="s">
        <v>327</v>
      </c>
      <c r="B18" s="136">
        <f>SUM(B7,B11)</f>
        <v>1272.4000000000001</v>
      </c>
      <c r="C18" s="27" t="s">
        <v>328</v>
      </c>
      <c r="D18" s="138">
        <f>SUM(E18:G18)</f>
        <v>1272.4000000000001</v>
      </c>
      <c r="E18" s="138">
        <f>SUM(E7,E16)</f>
        <v>1272.4000000000001</v>
      </c>
      <c r="F18" s="138">
        <f t="shared" ref="F18:G18" si="2">SUM(F7,F16)</f>
        <v>0</v>
      </c>
      <c r="G18" s="138">
        <f t="shared" si="2"/>
        <v>0</v>
      </c>
    </row>
    <row r="19" spans="1:7" ht="20.100000000000001" customHeight="1">
      <c r="A19" s="32"/>
      <c r="B19" s="32"/>
      <c r="C19" s="32"/>
      <c r="D19" s="32"/>
      <c r="E19" s="32"/>
      <c r="F19" s="32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showZeros="0" workbookViewId="0">
      <selection activeCell="E39" sqref="E39"/>
    </sheetView>
  </sheetViews>
  <sheetFormatPr defaultColWidth="6.875" defaultRowHeight="12.75" customHeight="1"/>
  <cols>
    <col min="1" max="1" width="10.25" style="146" customWidth="1"/>
    <col min="2" max="2" width="33.25" style="146" customWidth="1"/>
    <col min="3" max="3" width="28.875" style="36" customWidth="1"/>
    <col min="4" max="4" width="20.5" style="36" customWidth="1"/>
    <col min="5" max="5" width="23.875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spans="1:5" ht="20.100000000000001" customHeight="1">
      <c r="A1" s="141" t="s">
        <v>513</v>
      </c>
    </row>
    <row r="2" spans="1:5" ht="36" customHeight="1">
      <c r="A2" s="37" t="s">
        <v>593</v>
      </c>
      <c r="B2" s="147"/>
      <c r="C2" s="38"/>
      <c r="D2" s="38"/>
      <c r="E2" s="38"/>
    </row>
    <row r="3" spans="1:5" ht="20.100000000000001" customHeight="1">
      <c r="A3" s="142"/>
      <c r="B3" s="147"/>
      <c r="C3" s="38"/>
      <c r="D3" s="38"/>
      <c r="E3" s="38"/>
    </row>
    <row r="4" spans="1:5" ht="20.100000000000001" customHeight="1">
      <c r="A4" s="143"/>
      <c r="B4" s="148"/>
      <c r="C4" s="41"/>
      <c r="D4" s="41"/>
      <c r="E4" s="42" t="s">
        <v>311</v>
      </c>
    </row>
    <row r="5" spans="1:5" ht="20.100000000000001" customHeight="1">
      <c r="A5" s="180" t="s">
        <v>329</v>
      </c>
      <c r="B5" s="180"/>
      <c r="C5" s="180" t="s">
        <v>464</v>
      </c>
      <c r="D5" s="180"/>
      <c r="E5" s="180"/>
    </row>
    <row r="6" spans="1:5" ht="20.100000000000001" customHeight="1">
      <c r="A6" s="144" t="s">
        <v>330</v>
      </c>
      <c r="B6" s="144" t="s">
        <v>331</v>
      </c>
      <c r="C6" s="43" t="s">
        <v>332</v>
      </c>
      <c r="D6" s="43" t="s">
        <v>333</v>
      </c>
      <c r="E6" s="43" t="s">
        <v>334</v>
      </c>
    </row>
    <row r="7" spans="1:5" ht="20.100000000000001" customHeight="1">
      <c r="A7" s="181" t="s">
        <v>508</v>
      </c>
      <c r="B7" s="182"/>
      <c r="C7" s="140">
        <f>SUM(D7:E7)</f>
        <v>1272.4000000000001</v>
      </c>
      <c r="D7" s="149">
        <f>SUM(D8+D14+D17+D28+D32+D37)</f>
        <v>902.4</v>
      </c>
      <c r="E7" s="149">
        <f>SUM(E8+E14+E17+E28+E32+E37)</f>
        <v>370</v>
      </c>
    </row>
    <row r="8" spans="1:5" ht="20.100000000000001" customHeight="1">
      <c r="A8" s="160" t="s">
        <v>530</v>
      </c>
      <c r="B8" s="151" t="s">
        <v>531</v>
      </c>
      <c r="C8" s="140">
        <f>SUM(D8:E8)</f>
        <v>521.77</v>
      </c>
      <c r="D8" s="149">
        <f>SUM(D9+D12)</f>
        <v>491.77</v>
      </c>
      <c r="E8" s="149">
        <f>SUM(E9+E12)</f>
        <v>30</v>
      </c>
    </row>
    <row r="9" spans="1:5" ht="20.100000000000001" customHeight="1">
      <c r="A9" s="163">
        <v>20113</v>
      </c>
      <c r="B9" s="162" t="s">
        <v>537</v>
      </c>
      <c r="C9" s="140">
        <f t="shared" ref="C9" si="0">SUM(D9:E9)</f>
        <v>491.77</v>
      </c>
      <c r="D9" s="149">
        <f>SUM(D10:D11)</f>
        <v>491.77</v>
      </c>
      <c r="E9" s="149"/>
    </row>
    <row r="10" spans="1:5" ht="20.100000000000001" customHeight="1">
      <c r="A10" s="163">
        <v>2011301</v>
      </c>
      <c r="B10" s="162" t="s">
        <v>532</v>
      </c>
      <c r="C10" s="140">
        <f>SUM(D10:E10)</f>
        <v>352.17</v>
      </c>
      <c r="D10" s="50">
        <v>352.17</v>
      </c>
      <c r="E10" s="50"/>
    </row>
    <row r="11" spans="1:5" s="168" customFormat="1" ht="20.100000000000001" customHeight="1">
      <c r="A11" s="166" t="s">
        <v>594</v>
      </c>
      <c r="B11" s="162" t="s">
        <v>595</v>
      </c>
      <c r="C11" s="140">
        <f>SUM(D11:E11)</f>
        <v>139.6</v>
      </c>
      <c r="D11" s="50">
        <v>139.6</v>
      </c>
      <c r="E11" s="50"/>
    </row>
    <row r="12" spans="1:5" s="168" customFormat="1" ht="20.100000000000001" customHeight="1">
      <c r="A12" s="166">
        <v>20109</v>
      </c>
      <c r="B12" s="167" t="s">
        <v>557</v>
      </c>
      <c r="C12" s="140">
        <f t="shared" ref="C12:C16" si="1">SUM(D12:E12)</f>
        <v>30</v>
      </c>
      <c r="D12" s="149"/>
      <c r="E12" s="149">
        <f>SUM(E13)</f>
        <v>30</v>
      </c>
    </row>
    <row r="13" spans="1:5" s="168" customFormat="1" ht="20.100000000000001" customHeight="1">
      <c r="A13" s="166">
        <v>2010999</v>
      </c>
      <c r="B13" s="167" t="s">
        <v>558</v>
      </c>
      <c r="C13" s="140">
        <f t="shared" si="1"/>
        <v>30</v>
      </c>
      <c r="D13" s="50"/>
      <c r="E13" s="50">
        <v>30</v>
      </c>
    </row>
    <row r="14" spans="1:5" s="168" customFormat="1" ht="20.100000000000001" customHeight="1">
      <c r="A14" s="171" t="s">
        <v>598</v>
      </c>
      <c r="B14" s="172" t="s">
        <v>599</v>
      </c>
      <c r="C14" s="140">
        <f t="shared" si="1"/>
        <v>0.57999999999999996</v>
      </c>
      <c r="D14" s="140">
        <f>SUM(D15)</f>
        <v>0.57999999999999996</v>
      </c>
      <c r="E14" s="140"/>
    </row>
    <row r="15" spans="1:5" s="168" customFormat="1" ht="20.100000000000001" customHeight="1">
      <c r="A15" s="171" t="s">
        <v>600</v>
      </c>
      <c r="B15" s="172" t="s">
        <v>601</v>
      </c>
      <c r="C15" s="140">
        <f t="shared" si="1"/>
        <v>0.57999999999999996</v>
      </c>
      <c r="D15" s="140">
        <f>SUM(D16)</f>
        <v>0.57999999999999996</v>
      </c>
      <c r="E15" s="140"/>
    </row>
    <row r="16" spans="1:5" s="168" customFormat="1" ht="20.100000000000001" customHeight="1">
      <c r="A16" s="171" t="s">
        <v>602</v>
      </c>
      <c r="B16" s="172" t="s">
        <v>603</v>
      </c>
      <c r="C16" s="140">
        <f t="shared" si="1"/>
        <v>0.57999999999999996</v>
      </c>
      <c r="D16" s="50">
        <v>0.57999999999999996</v>
      </c>
      <c r="E16" s="50"/>
    </row>
    <row r="17" spans="1:5" ht="20.100000000000001" customHeight="1">
      <c r="A17" s="164">
        <v>208</v>
      </c>
      <c r="B17" s="167" t="s">
        <v>612</v>
      </c>
      <c r="C17" s="140">
        <f t="shared" ref="C17:C27" si="2">SUM(D17:D17)</f>
        <v>288.36</v>
      </c>
      <c r="D17" s="149">
        <f>SUM(D18+D23+D26)</f>
        <v>288.36</v>
      </c>
      <c r="E17" s="149"/>
    </row>
    <row r="18" spans="1:5" ht="20.100000000000001" customHeight="1">
      <c r="A18" s="164">
        <v>20805</v>
      </c>
      <c r="B18" s="167" t="s">
        <v>613</v>
      </c>
      <c r="C18" s="140">
        <f t="shared" si="2"/>
        <v>259.14999999999998</v>
      </c>
      <c r="D18" s="149">
        <f>SUM(D19:D22)</f>
        <v>259.14999999999998</v>
      </c>
      <c r="E18" s="149"/>
    </row>
    <row r="19" spans="1:5" ht="20.100000000000001" customHeight="1">
      <c r="A19" s="164">
        <v>2080501</v>
      </c>
      <c r="B19" s="167" t="s">
        <v>614</v>
      </c>
      <c r="C19" s="140">
        <f t="shared" si="2"/>
        <v>21.72</v>
      </c>
      <c r="D19" s="50">
        <v>21.72</v>
      </c>
      <c r="E19" s="161"/>
    </row>
    <row r="20" spans="1:5" ht="20.100000000000001" customHeight="1">
      <c r="A20" s="164">
        <v>2080505</v>
      </c>
      <c r="B20" s="167" t="s">
        <v>615</v>
      </c>
      <c r="C20" s="140">
        <f t="shared" si="2"/>
        <v>40.76</v>
      </c>
      <c r="D20" s="50">
        <v>40.76</v>
      </c>
      <c r="E20" s="161"/>
    </row>
    <row r="21" spans="1:5" ht="20.100000000000001" customHeight="1">
      <c r="A21" s="164">
        <v>2080506</v>
      </c>
      <c r="B21" s="167" t="s">
        <v>616</v>
      </c>
      <c r="C21" s="140">
        <f t="shared" si="2"/>
        <v>39.450000000000003</v>
      </c>
      <c r="D21" s="50">
        <v>39.450000000000003</v>
      </c>
      <c r="E21" s="161"/>
    </row>
    <row r="22" spans="1:5" ht="20.100000000000001" customHeight="1">
      <c r="A22" s="164">
        <v>2080599</v>
      </c>
      <c r="B22" s="167" t="s">
        <v>617</v>
      </c>
      <c r="C22" s="140">
        <f t="shared" si="2"/>
        <v>157.22</v>
      </c>
      <c r="D22" s="50">
        <v>157.22</v>
      </c>
      <c r="E22" s="161"/>
    </row>
    <row r="23" spans="1:5" ht="20.100000000000001" customHeight="1">
      <c r="A23" s="164">
        <v>20808</v>
      </c>
      <c r="B23" s="167" t="s">
        <v>618</v>
      </c>
      <c r="C23" s="140">
        <f t="shared" si="2"/>
        <v>27.17</v>
      </c>
      <c r="D23" s="149">
        <f>SUM(D24:D25)</f>
        <v>27.17</v>
      </c>
      <c r="E23" s="149"/>
    </row>
    <row r="24" spans="1:5" ht="20.100000000000001" customHeight="1">
      <c r="A24" s="164">
        <v>2080801</v>
      </c>
      <c r="B24" s="167" t="s">
        <v>619</v>
      </c>
      <c r="C24" s="140">
        <f t="shared" si="2"/>
        <v>6.82</v>
      </c>
      <c r="D24" s="50">
        <v>6.82</v>
      </c>
      <c r="E24" s="161"/>
    </row>
    <row r="25" spans="1:5" ht="20.100000000000001" customHeight="1">
      <c r="A25" s="164">
        <v>2080899</v>
      </c>
      <c r="B25" s="167" t="s">
        <v>620</v>
      </c>
      <c r="C25" s="140">
        <f t="shared" si="2"/>
        <v>20.350000000000001</v>
      </c>
      <c r="D25" s="50">
        <v>20.350000000000001</v>
      </c>
      <c r="E25" s="161"/>
    </row>
    <row r="26" spans="1:5" ht="20.100000000000001" customHeight="1">
      <c r="A26" s="164">
        <v>20899</v>
      </c>
      <c r="B26" s="167" t="s">
        <v>621</v>
      </c>
      <c r="C26" s="140">
        <f t="shared" si="2"/>
        <v>2.04</v>
      </c>
      <c r="D26" s="149">
        <f>SUM(D27)</f>
        <v>2.04</v>
      </c>
      <c r="E26" s="149"/>
    </row>
    <row r="27" spans="1:5" ht="20.100000000000001" customHeight="1">
      <c r="A27" s="164">
        <v>2089999</v>
      </c>
      <c r="B27" s="167" t="s">
        <v>622</v>
      </c>
      <c r="C27" s="140">
        <f t="shared" si="2"/>
        <v>2.04</v>
      </c>
      <c r="D27" s="50">
        <v>2.04</v>
      </c>
      <c r="E27" s="161"/>
    </row>
    <row r="28" spans="1:5" ht="20.100000000000001" customHeight="1">
      <c r="A28" s="165">
        <v>210</v>
      </c>
      <c r="B28" s="167" t="s">
        <v>623</v>
      </c>
      <c r="C28" s="140">
        <f t="shared" ref="C28:C39" si="3">SUM(D28:E28)</f>
        <v>91.06</v>
      </c>
      <c r="D28" s="149">
        <f>SUM(D29)</f>
        <v>91.06</v>
      </c>
      <c r="E28" s="149"/>
    </row>
    <row r="29" spans="1:5" ht="20.100000000000001" customHeight="1">
      <c r="A29" s="165">
        <v>21011</v>
      </c>
      <c r="B29" s="167" t="s">
        <v>624</v>
      </c>
      <c r="C29" s="140">
        <f t="shared" si="3"/>
        <v>91.06</v>
      </c>
      <c r="D29" s="149">
        <f>SUM(D30:D31)</f>
        <v>91.06</v>
      </c>
      <c r="E29" s="149"/>
    </row>
    <row r="30" spans="1:5" ht="20.100000000000001" customHeight="1">
      <c r="A30" s="165">
        <v>2101101</v>
      </c>
      <c r="B30" s="167" t="s">
        <v>625</v>
      </c>
      <c r="C30" s="140">
        <f t="shared" si="3"/>
        <v>82.01</v>
      </c>
      <c r="D30" s="50">
        <v>82.01</v>
      </c>
      <c r="E30" s="161"/>
    </row>
    <row r="31" spans="1:5" s="168" customFormat="1" ht="20.100000000000001" customHeight="1">
      <c r="A31" s="166" t="s">
        <v>596</v>
      </c>
      <c r="B31" s="167" t="s">
        <v>626</v>
      </c>
      <c r="C31" s="140">
        <f t="shared" si="3"/>
        <v>9.0500000000000007</v>
      </c>
      <c r="D31" s="50">
        <v>9.0500000000000007</v>
      </c>
      <c r="E31" s="161"/>
    </row>
    <row r="32" spans="1:5" ht="20.100000000000001" customHeight="1">
      <c r="A32" s="166">
        <v>216</v>
      </c>
      <c r="B32" s="167" t="s">
        <v>627</v>
      </c>
      <c r="C32" s="140">
        <f t="shared" si="3"/>
        <v>340</v>
      </c>
      <c r="D32" s="149"/>
      <c r="E32" s="149">
        <f>SUM(E33+E35)</f>
        <v>340</v>
      </c>
    </row>
    <row r="33" spans="1:5" ht="20.100000000000001" customHeight="1">
      <c r="A33" s="166">
        <v>21602</v>
      </c>
      <c r="B33" s="167" t="s">
        <v>628</v>
      </c>
      <c r="C33" s="140">
        <f t="shared" si="3"/>
        <v>310</v>
      </c>
      <c r="D33" s="149"/>
      <c r="E33" s="149">
        <f>SUM(E34)</f>
        <v>310</v>
      </c>
    </row>
    <row r="34" spans="1:5" ht="20.100000000000001" customHeight="1">
      <c r="A34" s="166">
        <v>2160299</v>
      </c>
      <c r="B34" s="167" t="s">
        <v>629</v>
      </c>
      <c r="C34" s="140">
        <f t="shared" si="3"/>
        <v>310</v>
      </c>
      <c r="D34" s="50"/>
      <c r="E34" s="50">
        <v>310</v>
      </c>
    </row>
    <row r="35" spans="1:5" s="168" customFormat="1" ht="20.100000000000001" customHeight="1">
      <c r="A35" s="166">
        <v>21606</v>
      </c>
      <c r="B35" s="167" t="s">
        <v>630</v>
      </c>
      <c r="C35" s="140">
        <f t="shared" si="3"/>
        <v>30</v>
      </c>
      <c r="D35" s="149"/>
      <c r="E35" s="149">
        <f>SUM(E36)</f>
        <v>30</v>
      </c>
    </row>
    <row r="36" spans="1:5" ht="20.100000000000001" customHeight="1">
      <c r="A36" s="166">
        <v>2160699</v>
      </c>
      <c r="B36" s="167" t="s">
        <v>631</v>
      </c>
      <c r="C36" s="140">
        <f t="shared" si="3"/>
        <v>30</v>
      </c>
      <c r="D36" s="50"/>
      <c r="E36" s="50">
        <v>30</v>
      </c>
    </row>
    <row r="37" spans="1:5" ht="20.100000000000001" customHeight="1">
      <c r="A37" s="166">
        <v>221</v>
      </c>
      <c r="B37" s="167" t="s">
        <v>632</v>
      </c>
      <c r="C37" s="140">
        <f t="shared" si="3"/>
        <v>30.63</v>
      </c>
      <c r="D37" s="149">
        <f>SUM(D38)</f>
        <v>30.63</v>
      </c>
      <c r="E37" s="149"/>
    </row>
    <row r="38" spans="1:5" s="168" customFormat="1" ht="20.100000000000001" customHeight="1">
      <c r="A38" s="166">
        <v>22102</v>
      </c>
      <c r="B38" s="167" t="s">
        <v>633</v>
      </c>
      <c r="C38" s="140">
        <f t="shared" si="3"/>
        <v>30.63</v>
      </c>
      <c r="D38" s="149">
        <f>SUM(D39)</f>
        <v>30.63</v>
      </c>
      <c r="E38" s="149"/>
    </row>
    <row r="39" spans="1:5" ht="20.100000000000001" customHeight="1">
      <c r="A39" s="166">
        <v>2210201</v>
      </c>
      <c r="B39" s="167" t="s">
        <v>634</v>
      </c>
      <c r="C39" s="140">
        <f t="shared" si="3"/>
        <v>30.63</v>
      </c>
      <c r="D39" s="50">
        <v>30.63</v>
      </c>
      <c r="E39" s="50"/>
    </row>
    <row r="40" spans="1:5" ht="20.100000000000001" customHeight="1">
      <c r="A40" s="36"/>
      <c r="B40" s="36"/>
      <c r="C40" s="44"/>
      <c r="D40" s="44"/>
      <c r="E40" s="44"/>
    </row>
    <row r="41" spans="1:5" ht="12.75" customHeight="1">
      <c r="A41" s="145"/>
      <c r="B41" s="145"/>
      <c r="C41" s="44"/>
      <c r="D41" s="44"/>
      <c r="E41" s="44"/>
    </row>
    <row r="42" spans="1:5" ht="12.75" customHeight="1">
      <c r="A42" s="145"/>
      <c r="B42" s="145"/>
      <c r="C42" s="44"/>
      <c r="D42" s="44"/>
      <c r="E42" s="44"/>
    </row>
    <row r="43" spans="1:5" ht="12.75" customHeight="1">
      <c r="A43" s="145"/>
      <c r="B43" s="145"/>
      <c r="C43" s="44"/>
      <c r="D43" s="44"/>
      <c r="E43" s="44"/>
    </row>
    <row r="44" spans="1:5" ht="12.75" customHeight="1">
      <c r="A44" s="145"/>
      <c r="B44" s="145"/>
      <c r="D44" s="44"/>
      <c r="E44" s="44"/>
    </row>
    <row r="45" spans="1:5" ht="12.75" customHeight="1">
      <c r="A45" s="145"/>
      <c r="B45" s="145"/>
      <c r="D45" s="44"/>
      <c r="E45" s="44"/>
    </row>
    <row r="46" spans="1:5" s="44" customFormat="1" ht="12.75" customHeight="1">
      <c r="A46" s="145"/>
      <c r="B46" s="145"/>
    </row>
    <row r="47" spans="1:5" ht="12.75" customHeight="1">
      <c r="A47" s="145"/>
      <c r="B47" s="145"/>
    </row>
    <row r="48" spans="1:5" ht="12.75" customHeight="1">
      <c r="A48" s="145"/>
      <c r="B48" s="145"/>
      <c r="D48" s="44"/>
    </row>
    <row r="49" spans="1:3" ht="12.75" customHeight="1">
      <c r="A49" s="145"/>
      <c r="B49" s="145"/>
    </row>
    <row r="50" spans="1:3" ht="12.75" customHeight="1">
      <c r="A50" s="145"/>
      <c r="B50" s="145"/>
    </row>
    <row r="51" spans="1:3" ht="12.75" customHeight="1">
      <c r="B51" s="145"/>
      <c r="C51" s="44"/>
    </row>
    <row r="53" spans="1:3" ht="12.75" customHeight="1">
      <c r="A53" s="145"/>
    </row>
    <row r="55" spans="1:3" ht="12.75" customHeight="1">
      <c r="B55" s="145"/>
    </row>
    <row r="56" spans="1:3" ht="12.75" customHeight="1">
      <c r="B56" s="145"/>
    </row>
  </sheetData>
  <mergeCells count="3">
    <mergeCell ref="A5:B5"/>
    <mergeCell ref="C5:E5"/>
    <mergeCell ref="A7:B7"/>
  </mergeCells>
  <phoneticPr fontId="2" type="noConversion"/>
  <printOptions horizontalCentered="1"/>
  <pageMargins left="0.47244094488188981" right="0.47244094488188981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showGridLines="0" showZeros="0" workbookViewId="0">
      <selection activeCell="E10" sqref="E10"/>
    </sheetView>
  </sheetViews>
  <sheetFormatPr defaultColWidth="6.875" defaultRowHeight="20.100000000000001" customHeight="1"/>
  <cols>
    <col min="1" max="1" width="14.5" style="36" customWidth="1"/>
    <col min="2" max="2" width="33.375" style="36" customWidth="1"/>
    <col min="3" max="5" width="20.625" style="36" customWidth="1"/>
    <col min="6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spans="1:11" ht="20.100000000000001" customHeight="1">
      <c r="A1" s="35" t="s">
        <v>515</v>
      </c>
      <c r="E1" s="45"/>
    </row>
    <row r="2" spans="1:11" ht="44.25" customHeight="1">
      <c r="A2" s="37" t="s">
        <v>604</v>
      </c>
      <c r="B2" s="46"/>
      <c r="C2" s="46"/>
      <c r="D2" s="46"/>
      <c r="E2" s="46"/>
    </row>
    <row r="3" spans="1:11" ht="20.100000000000001" customHeight="1">
      <c r="A3" s="46"/>
      <c r="B3" s="46"/>
      <c r="C3" s="46"/>
      <c r="D3" s="46"/>
      <c r="E3" s="46"/>
    </row>
    <row r="4" spans="1:11" s="48" customFormat="1" ht="20.100000000000001" customHeight="1">
      <c r="A4" s="40"/>
      <c r="B4" s="41"/>
      <c r="C4" s="41"/>
      <c r="D4" s="41"/>
      <c r="E4" s="47" t="s">
        <v>311</v>
      </c>
    </row>
    <row r="5" spans="1:11" s="48" customFormat="1" ht="20.100000000000001" customHeight="1">
      <c r="A5" s="180" t="s">
        <v>335</v>
      </c>
      <c r="B5" s="180"/>
      <c r="C5" s="180" t="s">
        <v>465</v>
      </c>
      <c r="D5" s="180"/>
      <c r="E5" s="180"/>
    </row>
    <row r="6" spans="1:11" s="48" customFormat="1" ht="20.100000000000001" customHeight="1">
      <c r="A6" s="49" t="s">
        <v>330</v>
      </c>
      <c r="B6" s="49" t="s">
        <v>331</v>
      </c>
      <c r="C6" s="49" t="s">
        <v>316</v>
      </c>
      <c r="D6" s="49" t="s">
        <v>336</v>
      </c>
      <c r="E6" s="49" t="s">
        <v>337</v>
      </c>
    </row>
    <row r="7" spans="1:11" s="48" customFormat="1" ht="20.100000000000001" customHeight="1">
      <c r="A7" s="181" t="s">
        <v>509</v>
      </c>
      <c r="B7" s="182"/>
      <c r="C7" s="149">
        <f>SUM(C8,C21,C50)</f>
        <v>902.4</v>
      </c>
      <c r="D7" s="149">
        <f t="shared" ref="D7:E7" si="0">SUM(D8,D21,D50)</f>
        <v>817.9</v>
      </c>
      <c r="E7" s="149">
        <f t="shared" si="0"/>
        <v>84.5</v>
      </c>
      <c r="J7" s="51"/>
    </row>
    <row r="8" spans="1:11" s="48" customFormat="1" ht="20.100000000000001" customHeight="1">
      <c r="A8" s="52" t="s">
        <v>338</v>
      </c>
      <c r="B8" s="53" t="s">
        <v>339</v>
      </c>
      <c r="C8" s="149">
        <f>SUM(D8:E8)</f>
        <v>555.12</v>
      </c>
      <c r="D8" s="150">
        <f>SUM(D9:D20)</f>
        <v>555.12</v>
      </c>
      <c r="E8" s="150">
        <f>SUM(E9:E20)</f>
        <v>0</v>
      </c>
      <c r="G8" s="51"/>
    </row>
    <row r="9" spans="1:11" s="48" customFormat="1" ht="20.100000000000001" customHeight="1">
      <c r="A9" s="52" t="s">
        <v>340</v>
      </c>
      <c r="B9" s="53" t="s">
        <v>341</v>
      </c>
      <c r="C9" s="149">
        <f>SUM(D9:E9)</f>
        <v>135.77000000000001</v>
      </c>
      <c r="D9" s="50">
        <v>135.77000000000001</v>
      </c>
      <c r="E9" s="50"/>
      <c r="F9" s="51"/>
      <c r="G9" s="51"/>
      <c r="K9" s="51"/>
    </row>
    <row r="10" spans="1:11" s="48" customFormat="1" ht="20.100000000000001" customHeight="1">
      <c r="A10" s="52" t="s">
        <v>342</v>
      </c>
      <c r="B10" s="53" t="s">
        <v>343</v>
      </c>
      <c r="C10" s="149">
        <f t="shared" ref="C10:C60" si="1">SUM(D10:E10)</f>
        <v>74.59</v>
      </c>
      <c r="D10" s="50">
        <v>74.59</v>
      </c>
      <c r="E10" s="50"/>
      <c r="F10" s="51"/>
      <c r="H10" s="51"/>
    </row>
    <row r="11" spans="1:11" s="48" customFormat="1" ht="20.100000000000001" customHeight="1">
      <c r="A11" s="52" t="s">
        <v>344</v>
      </c>
      <c r="B11" s="53" t="s">
        <v>345</v>
      </c>
      <c r="C11" s="149">
        <f t="shared" si="1"/>
        <v>15.39</v>
      </c>
      <c r="D11" s="50">
        <v>15.39</v>
      </c>
      <c r="E11" s="50"/>
      <c r="F11" s="51"/>
      <c r="H11" s="51"/>
    </row>
    <row r="12" spans="1:11" s="48" customFormat="1" ht="20.100000000000001" customHeight="1">
      <c r="A12" s="52" t="s">
        <v>346</v>
      </c>
      <c r="B12" s="53" t="s">
        <v>347</v>
      </c>
      <c r="C12" s="149">
        <f t="shared" si="1"/>
        <v>29.56</v>
      </c>
      <c r="D12" s="50">
        <v>29.56</v>
      </c>
      <c r="E12" s="50"/>
      <c r="F12" s="51"/>
      <c r="G12" s="51"/>
      <c r="H12" s="51"/>
    </row>
    <row r="13" spans="1:11" s="48" customFormat="1" ht="20.100000000000001" customHeight="1">
      <c r="A13" s="52" t="s">
        <v>348</v>
      </c>
      <c r="B13" s="53" t="s">
        <v>349</v>
      </c>
      <c r="C13" s="149">
        <f t="shared" si="1"/>
        <v>40.76</v>
      </c>
      <c r="D13" s="50">
        <v>40.76</v>
      </c>
      <c r="E13" s="50"/>
      <c r="F13" s="51"/>
      <c r="J13" s="51"/>
    </row>
    <row r="14" spans="1:11" s="48" customFormat="1" ht="20.100000000000001" customHeight="1">
      <c r="A14" s="52" t="s">
        <v>350</v>
      </c>
      <c r="B14" s="53" t="s">
        <v>351</v>
      </c>
      <c r="C14" s="149">
        <f t="shared" si="1"/>
        <v>39.450000000000003</v>
      </c>
      <c r="D14" s="50">
        <v>39.450000000000003</v>
      </c>
      <c r="E14" s="50"/>
      <c r="F14" s="51"/>
      <c r="G14" s="51"/>
      <c r="K14" s="51"/>
    </row>
    <row r="15" spans="1:11" s="48" customFormat="1" ht="20.100000000000001" customHeight="1">
      <c r="A15" s="52" t="s">
        <v>352</v>
      </c>
      <c r="B15" s="53" t="s">
        <v>353</v>
      </c>
      <c r="C15" s="149">
        <f t="shared" si="1"/>
        <v>20.420000000000002</v>
      </c>
      <c r="D15" s="50">
        <v>20.420000000000002</v>
      </c>
      <c r="E15" s="50"/>
      <c r="F15" s="51"/>
      <c r="G15" s="51"/>
      <c r="H15" s="51"/>
      <c r="K15" s="51"/>
    </row>
    <row r="16" spans="1:11" s="48" customFormat="1" ht="20.100000000000001" customHeight="1">
      <c r="A16" s="52" t="s">
        <v>354</v>
      </c>
      <c r="B16" s="53" t="s">
        <v>355</v>
      </c>
      <c r="C16" s="149">
        <f t="shared" si="1"/>
        <v>0</v>
      </c>
      <c r="D16" s="50"/>
      <c r="E16" s="50"/>
      <c r="F16" s="51"/>
      <c r="G16" s="51"/>
      <c r="K16" s="51"/>
    </row>
    <row r="17" spans="1:16" s="48" customFormat="1" ht="20.100000000000001" customHeight="1">
      <c r="A17" s="52" t="s">
        <v>356</v>
      </c>
      <c r="B17" s="53" t="s">
        <v>357</v>
      </c>
      <c r="C17" s="149">
        <f t="shared" si="1"/>
        <v>26.28</v>
      </c>
      <c r="D17" s="50">
        <v>26.28</v>
      </c>
      <c r="E17" s="50"/>
      <c r="F17" s="51"/>
      <c r="G17" s="51"/>
      <c r="K17" s="51"/>
    </row>
    <row r="18" spans="1:16" s="48" customFormat="1" ht="20.100000000000001" customHeight="1">
      <c r="A18" s="52" t="s">
        <v>358</v>
      </c>
      <c r="B18" s="53" t="s">
        <v>359</v>
      </c>
      <c r="C18" s="149">
        <f t="shared" si="1"/>
        <v>30.63</v>
      </c>
      <c r="D18" s="50">
        <v>30.63</v>
      </c>
      <c r="E18" s="50"/>
      <c r="F18" s="51"/>
      <c r="G18" s="51"/>
      <c r="K18" s="51"/>
    </row>
    <row r="19" spans="1:16" s="48" customFormat="1" ht="20.100000000000001" customHeight="1">
      <c r="A19" s="52" t="s">
        <v>360</v>
      </c>
      <c r="B19" s="53" t="s">
        <v>361</v>
      </c>
      <c r="C19" s="149">
        <f t="shared" si="1"/>
        <v>0</v>
      </c>
      <c r="D19" s="50"/>
      <c r="E19" s="50"/>
      <c r="F19" s="51"/>
      <c r="G19" s="51"/>
      <c r="I19" s="51"/>
      <c r="K19" s="51"/>
    </row>
    <row r="20" spans="1:16" s="48" customFormat="1" ht="20.100000000000001" customHeight="1">
      <c r="A20" s="52" t="s">
        <v>362</v>
      </c>
      <c r="B20" s="53" t="s">
        <v>363</v>
      </c>
      <c r="C20" s="149">
        <f t="shared" si="1"/>
        <v>142.27000000000001</v>
      </c>
      <c r="D20" s="50">
        <v>142.27000000000001</v>
      </c>
      <c r="E20" s="50"/>
      <c r="F20" s="51"/>
      <c r="G20" s="51"/>
      <c r="K20" s="51"/>
    </row>
    <row r="21" spans="1:16" s="48" customFormat="1" ht="20.100000000000001" customHeight="1">
      <c r="A21" s="52" t="s">
        <v>364</v>
      </c>
      <c r="B21" s="53" t="s">
        <v>365</v>
      </c>
      <c r="C21" s="149">
        <f t="shared" si="1"/>
        <v>84.5</v>
      </c>
      <c r="D21" s="150">
        <f>SUM(D22:D49)</f>
        <v>0</v>
      </c>
      <c r="E21" s="150">
        <f>SUM(E22:E49)</f>
        <v>84.5</v>
      </c>
      <c r="F21" s="51"/>
      <c r="G21" s="51"/>
    </row>
    <row r="22" spans="1:16" s="48" customFormat="1" ht="20.100000000000001" customHeight="1">
      <c r="A22" s="52" t="s">
        <v>366</v>
      </c>
      <c r="B22" s="54" t="s">
        <v>367</v>
      </c>
      <c r="C22" s="149">
        <f t="shared" ref="C22:C49" si="2">SUM(D22:E22)</f>
        <v>4.5</v>
      </c>
      <c r="D22" s="50"/>
      <c r="E22" s="50">
        <v>4.5</v>
      </c>
      <c r="F22" s="51"/>
      <c r="G22" s="51"/>
      <c r="H22" s="51"/>
      <c r="N22" s="51"/>
    </row>
    <row r="23" spans="1:16" s="48" customFormat="1" ht="20.100000000000001" customHeight="1">
      <c r="A23" s="52" t="s">
        <v>368</v>
      </c>
      <c r="B23" s="55" t="s">
        <v>369</v>
      </c>
      <c r="C23" s="149">
        <f t="shared" si="2"/>
        <v>0.9</v>
      </c>
      <c r="D23" s="50"/>
      <c r="E23" s="50">
        <v>0.9</v>
      </c>
      <c r="F23" s="51"/>
      <c r="G23" s="51"/>
    </row>
    <row r="24" spans="1:16" s="48" customFormat="1" ht="20.100000000000001" customHeight="1">
      <c r="A24" s="52" t="s">
        <v>370</v>
      </c>
      <c r="B24" s="55" t="s">
        <v>371</v>
      </c>
      <c r="C24" s="149">
        <f t="shared" si="2"/>
        <v>2</v>
      </c>
      <c r="D24" s="50"/>
      <c r="E24" s="50">
        <v>2</v>
      </c>
      <c r="F24" s="51"/>
      <c r="H24" s="51"/>
      <c r="J24" s="51"/>
    </row>
    <row r="25" spans="1:16" s="48" customFormat="1" ht="20.100000000000001" customHeight="1">
      <c r="A25" s="52" t="s">
        <v>372</v>
      </c>
      <c r="B25" s="55" t="s">
        <v>373</v>
      </c>
      <c r="C25" s="149">
        <f t="shared" si="2"/>
        <v>0</v>
      </c>
      <c r="D25" s="50"/>
      <c r="E25" s="50"/>
      <c r="F25" s="51"/>
      <c r="G25" s="51"/>
      <c r="H25" s="51"/>
    </row>
    <row r="26" spans="1:16" s="48" customFormat="1" ht="20.100000000000001" customHeight="1">
      <c r="A26" s="52" t="s">
        <v>374</v>
      </c>
      <c r="B26" s="55" t="s">
        <v>375</v>
      </c>
      <c r="C26" s="149">
        <f t="shared" si="2"/>
        <v>1.1000000000000001</v>
      </c>
      <c r="D26" s="50"/>
      <c r="E26" s="50">
        <v>1.1000000000000001</v>
      </c>
      <c r="F26" s="51"/>
    </row>
    <row r="27" spans="1:16" s="48" customFormat="1" ht="20.100000000000001" customHeight="1">
      <c r="A27" s="52" t="s">
        <v>376</v>
      </c>
      <c r="B27" s="55" t="s">
        <v>377</v>
      </c>
      <c r="C27" s="149">
        <f t="shared" si="2"/>
        <v>3.5</v>
      </c>
      <c r="D27" s="50"/>
      <c r="E27" s="50">
        <v>3.5</v>
      </c>
      <c r="F27" s="51"/>
      <c r="G27" s="51"/>
      <c r="I27" s="51"/>
      <c r="L27" s="51"/>
    </row>
    <row r="28" spans="1:16" s="48" customFormat="1" ht="20.100000000000001" customHeight="1">
      <c r="A28" s="52" t="s">
        <v>378</v>
      </c>
      <c r="B28" s="55" t="s">
        <v>379</v>
      </c>
      <c r="C28" s="149">
        <f t="shared" si="2"/>
        <v>7</v>
      </c>
      <c r="D28" s="50"/>
      <c r="E28" s="50">
        <v>7</v>
      </c>
      <c r="F28" s="51"/>
      <c r="G28" s="51"/>
      <c r="H28" s="51"/>
    </row>
    <row r="29" spans="1:16" s="48" customFormat="1" ht="20.100000000000001" customHeight="1">
      <c r="A29" s="52" t="s">
        <v>380</v>
      </c>
      <c r="B29" s="55" t="s">
        <v>381</v>
      </c>
      <c r="C29" s="149">
        <f t="shared" si="2"/>
        <v>0</v>
      </c>
      <c r="D29" s="50"/>
      <c r="E29" s="50"/>
      <c r="F29" s="51"/>
      <c r="G29" s="51"/>
    </row>
    <row r="30" spans="1:16" s="48" customFormat="1" ht="20.100000000000001" customHeight="1">
      <c r="A30" s="52" t="s">
        <v>382</v>
      </c>
      <c r="B30" s="55" t="s">
        <v>383</v>
      </c>
      <c r="C30" s="149">
        <f t="shared" si="2"/>
        <v>0</v>
      </c>
      <c r="D30" s="50"/>
      <c r="E30" s="50"/>
      <c r="F30" s="51"/>
      <c r="G30" s="51"/>
    </row>
    <row r="31" spans="1:16" s="48" customFormat="1" ht="20.100000000000001" customHeight="1">
      <c r="A31" s="52" t="s">
        <v>384</v>
      </c>
      <c r="B31" s="54" t="s">
        <v>385</v>
      </c>
      <c r="C31" s="149">
        <f t="shared" si="2"/>
        <v>13.5</v>
      </c>
      <c r="D31" s="50"/>
      <c r="E31" s="50">
        <v>13.5</v>
      </c>
      <c r="F31" s="51"/>
      <c r="G31" s="51"/>
    </row>
    <row r="32" spans="1:16" s="48" customFormat="1" ht="20.100000000000001" customHeight="1">
      <c r="A32" s="52" t="s">
        <v>386</v>
      </c>
      <c r="B32" s="54" t="s">
        <v>387</v>
      </c>
      <c r="C32" s="149">
        <f t="shared" si="2"/>
        <v>0</v>
      </c>
      <c r="D32" s="50"/>
      <c r="E32" s="50"/>
      <c r="F32" s="51"/>
      <c r="G32" s="51"/>
      <c r="P32" s="51"/>
    </row>
    <row r="33" spans="1:19" s="48" customFormat="1" ht="20.100000000000001" customHeight="1">
      <c r="A33" s="52" t="s">
        <v>388</v>
      </c>
      <c r="B33" s="55" t="s">
        <v>389</v>
      </c>
      <c r="C33" s="149">
        <f t="shared" si="2"/>
        <v>4.2</v>
      </c>
      <c r="D33" s="50"/>
      <c r="E33" s="50">
        <v>4.2</v>
      </c>
      <c r="F33" s="51"/>
      <c r="G33" s="51"/>
      <c r="H33" s="51"/>
      <c r="K33" s="51"/>
    </row>
    <row r="34" spans="1:19" s="48" customFormat="1" ht="20.100000000000001" customHeight="1">
      <c r="A34" s="52" t="s">
        <v>390</v>
      </c>
      <c r="B34" s="55" t="s">
        <v>391</v>
      </c>
      <c r="C34" s="149">
        <f t="shared" si="2"/>
        <v>0</v>
      </c>
      <c r="D34" s="50"/>
      <c r="E34" s="50"/>
      <c r="F34" s="51"/>
      <c r="G34" s="51"/>
      <c r="H34" s="51"/>
      <c r="I34" s="51"/>
    </row>
    <row r="35" spans="1:19" s="48" customFormat="1" ht="20.100000000000001" customHeight="1">
      <c r="A35" s="52" t="s">
        <v>392</v>
      </c>
      <c r="B35" s="55" t="s">
        <v>393</v>
      </c>
      <c r="C35" s="149">
        <f t="shared" si="2"/>
        <v>2</v>
      </c>
      <c r="D35" s="50"/>
      <c r="E35" s="50">
        <v>2</v>
      </c>
      <c r="F35" s="51"/>
      <c r="G35" s="51"/>
      <c r="H35" s="51"/>
      <c r="I35" s="51"/>
      <c r="J35" s="51"/>
    </row>
    <row r="36" spans="1:19" s="48" customFormat="1" ht="20.100000000000001" customHeight="1">
      <c r="A36" s="52" t="s">
        <v>394</v>
      </c>
      <c r="B36" s="55" t="s">
        <v>395</v>
      </c>
      <c r="C36" s="149">
        <f t="shared" si="2"/>
        <v>2.1800000000000002</v>
      </c>
      <c r="D36" s="50"/>
      <c r="E36" s="50">
        <v>2.1800000000000002</v>
      </c>
      <c r="F36" s="51"/>
      <c r="G36" s="51"/>
      <c r="H36" s="51"/>
    </row>
    <row r="37" spans="1:19" s="48" customFormat="1" ht="20.100000000000001" customHeight="1">
      <c r="A37" s="52" t="s">
        <v>396</v>
      </c>
      <c r="B37" s="55" t="s">
        <v>397</v>
      </c>
      <c r="C37" s="149">
        <f t="shared" si="2"/>
        <v>3.7</v>
      </c>
      <c r="D37" s="50"/>
      <c r="E37" s="50">
        <v>3.7</v>
      </c>
      <c r="F37" s="51"/>
      <c r="I37" s="51"/>
    </row>
    <row r="38" spans="1:19" s="48" customFormat="1" ht="20.100000000000001" customHeight="1">
      <c r="A38" s="52" t="s">
        <v>398</v>
      </c>
      <c r="B38" s="55" t="s">
        <v>399</v>
      </c>
      <c r="C38" s="149">
        <f t="shared" si="2"/>
        <v>0</v>
      </c>
      <c r="D38" s="50"/>
      <c r="E38" s="50"/>
      <c r="F38" s="51"/>
      <c r="G38" s="51"/>
      <c r="H38" s="51"/>
    </row>
    <row r="39" spans="1:19" s="48" customFormat="1" ht="20.100000000000001" customHeight="1">
      <c r="A39" s="52" t="s">
        <v>400</v>
      </c>
      <c r="B39" s="55" t="s">
        <v>401</v>
      </c>
      <c r="C39" s="149">
        <f t="shared" si="2"/>
        <v>0</v>
      </c>
      <c r="D39" s="50"/>
      <c r="E39" s="50"/>
      <c r="F39" s="51"/>
    </row>
    <row r="40" spans="1:19" s="48" customFormat="1" ht="20.100000000000001" customHeight="1">
      <c r="A40" s="52" t="s">
        <v>402</v>
      </c>
      <c r="B40" s="55" t="s">
        <v>403</v>
      </c>
      <c r="C40" s="149">
        <f t="shared" si="2"/>
        <v>0</v>
      </c>
      <c r="D40" s="50"/>
      <c r="E40" s="50"/>
      <c r="F40" s="51"/>
      <c r="G40" s="51"/>
      <c r="H40" s="51"/>
    </row>
    <row r="41" spans="1:19" s="48" customFormat="1" ht="20.100000000000001" customHeight="1">
      <c r="A41" s="52" t="s">
        <v>404</v>
      </c>
      <c r="B41" s="55" t="s">
        <v>405</v>
      </c>
      <c r="C41" s="149">
        <f t="shared" si="2"/>
        <v>0</v>
      </c>
      <c r="D41" s="50"/>
      <c r="E41" s="50"/>
      <c r="F41" s="51"/>
      <c r="G41" s="51"/>
      <c r="H41" s="51"/>
    </row>
    <row r="42" spans="1:19" s="48" customFormat="1" ht="20.100000000000001" customHeight="1">
      <c r="A42" s="52" t="s">
        <v>406</v>
      </c>
      <c r="B42" s="55" t="s">
        <v>407</v>
      </c>
      <c r="C42" s="149">
        <f t="shared" si="2"/>
        <v>4.8</v>
      </c>
      <c r="D42" s="50"/>
      <c r="E42" s="50">
        <v>4.8</v>
      </c>
      <c r="F42" s="51"/>
      <c r="G42" s="51"/>
      <c r="J42" s="51"/>
      <c r="S42" s="51"/>
    </row>
    <row r="43" spans="1:19" s="48" customFormat="1" ht="20.100000000000001" customHeight="1">
      <c r="A43" s="52" t="s">
        <v>408</v>
      </c>
      <c r="B43" s="55" t="s">
        <v>409</v>
      </c>
      <c r="C43" s="149">
        <f t="shared" si="2"/>
        <v>0</v>
      </c>
      <c r="D43" s="50"/>
      <c r="E43" s="50"/>
      <c r="F43" s="51"/>
      <c r="G43" s="51"/>
    </row>
    <row r="44" spans="1:19" s="48" customFormat="1" ht="20.100000000000001" customHeight="1">
      <c r="A44" s="52" t="s">
        <v>410</v>
      </c>
      <c r="B44" s="54" t="s">
        <v>411</v>
      </c>
      <c r="C44" s="149">
        <f t="shared" si="2"/>
        <v>3.06</v>
      </c>
      <c r="D44" s="50"/>
      <c r="E44" s="50">
        <v>3.06</v>
      </c>
      <c r="F44" s="51"/>
      <c r="G44" s="51"/>
      <c r="H44" s="51"/>
      <c r="I44" s="51"/>
    </row>
    <row r="45" spans="1:19" s="48" customFormat="1" ht="20.100000000000001" customHeight="1">
      <c r="A45" s="52" t="s">
        <v>412</v>
      </c>
      <c r="B45" s="55" t="s">
        <v>413</v>
      </c>
      <c r="C45" s="149">
        <f t="shared" si="2"/>
        <v>4.08</v>
      </c>
      <c r="D45" s="50"/>
      <c r="E45" s="50">
        <v>4.08</v>
      </c>
      <c r="F45" s="51"/>
      <c r="G45" s="51"/>
    </row>
    <row r="46" spans="1:19" s="48" customFormat="1" ht="20.100000000000001" customHeight="1">
      <c r="A46" s="52" t="s">
        <v>414</v>
      </c>
      <c r="B46" s="55" t="s">
        <v>415</v>
      </c>
      <c r="C46" s="149">
        <f t="shared" si="2"/>
        <v>2.5</v>
      </c>
      <c r="D46" s="50"/>
      <c r="E46" s="50">
        <v>2.5</v>
      </c>
      <c r="F46" s="51"/>
      <c r="G46" s="51"/>
      <c r="I46" s="51"/>
      <c r="P46" s="51"/>
    </row>
    <row r="47" spans="1:19" s="48" customFormat="1" ht="20.100000000000001" customHeight="1">
      <c r="A47" s="52" t="s">
        <v>416</v>
      </c>
      <c r="B47" s="55" t="s">
        <v>417</v>
      </c>
      <c r="C47" s="149">
        <f t="shared" si="2"/>
        <v>20.18</v>
      </c>
      <c r="D47" s="50"/>
      <c r="E47" s="50">
        <v>20.18</v>
      </c>
      <c r="F47" s="51"/>
      <c r="G47" s="51"/>
      <c r="H47" s="51"/>
      <c r="P47" s="51"/>
    </row>
    <row r="48" spans="1:19" s="48" customFormat="1" ht="20.100000000000001" customHeight="1">
      <c r="A48" s="52" t="s">
        <v>418</v>
      </c>
      <c r="B48" s="55" t="s">
        <v>419</v>
      </c>
      <c r="C48" s="149">
        <f t="shared" si="2"/>
        <v>0</v>
      </c>
      <c r="D48" s="50"/>
      <c r="E48" s="50"/>
      <c r="F48" s="51"/>
      <c r="G48" s="51"/>
      <c r="H48" s="51"/>
      <c r="J48" s="51"/>
    </row>
    <row r="49" spans="1:14" s="48" customFormat="1" ht="20.100000000000001" customHeight="1">
      <c r="A49" s="52" t="s">
        <v>420</v>
      </c>
      <c r="B49" s="55" t="s">
        <v>421</v>
      </c>
      <c r="C49" s="149">
        <f t="shared" si="2"/>
        <v>5.3</v>
      </c>
      <c r="D49" s="50"/>
      <c r="E49" s="50">
        <v>5.3</v>
      </c>
      <c r="F49" s="51"/>
      <c r="G49" s="51"/>
      <c r="H49" s="51"/>
      <c r="I49" s="51"/>
    </row>
    <row r="50" spans="1:14" s="48" customFormat="1" ht="20.100000000000001" customHeight="1">
      <c r="A50" s="52" t="s">
        <v>422</v>
      </c>
      <c r="B50" s="53" t="s">
        <v>423</v>
      </c>
      <c r="C50" s="149">
        <f t="shared" si="1"/>
        <v>262.77999999999997</v>
      </c>
      <c r="D50" s="150">
        <f>SUM(D51:D60)</f>
        <v>262.77999999999997</v>
      </c>
      <c r="E50" s="150">
        <f>SUM(E51:E60)</f>
        <v>0</v>
      </c>
      <c r="F50" s="51"/>
      <c r="H50" s="51"/>
    </row>
    <row r="51" spans="1:14" s="48" customFormat="1" ht="20.100000000000001" customHeight="1">
      <c r="A51" s="52" t="s">
        <v>561</v>
      </c>
      <c r="B51" s="55" t="s">
        <v>562</v>
      </c>
      <c r="C51" s="149">
        <f>SUM(D51:E51)</f>
        <v>16.309999999999999</v>
      </c>
      <c r="D51" s="50">
        <v>16.309999999999999</v>
      </c>
      <c r="E51" s="50"/>
      <c r="F51" s="51"/>
      <c r="G51" s="51"/>
    </row>
    <row r="52" spans="1:14" s="48" customFormat="1" ht="20.100000000000001" customHeight="1">
      <c r="A52" s="52" t="s">
        <v>563</v>
      </c>
      <c r="B52" s="55" t="s">
        <v>564</v>
      </c>
      <c r="C52" s="149">
        <f t="shared" ref="C52:C54" si="3">SUM(D52:E52)</f>
        <v>10.71</v>
      </c>
      <c r="D52" s="50">
        <v>10.71</v>
      </c>
      <c r="E52" s="50"/>
      <c r="F52" s="51"/>
      <c r="G52" s="51"/>
    </row>
    <row r="53" spans="1:14" s="48" customFormat="1" ht="20.100000000000001" customHeight="1">
      <c r="A53" s="52" t="s">
        <v>565</v>
      </c>
      <c r="B53" s="55" t="s">
        <v>566</v>
      </c>
      <c r="C53" s="149">
        <f t="shared" si="3"/>
        <v>6.82</v>
      </c>
      <c r="D53" s="50">
        <v>6.82</v>
      </c>
      <c r="E53" s="50"/>
      <c r="F53" s="51"/>
      <c r="G53" s="51"/>
    </row>
    <row r="54" spans="1:14" s="48" customFormat="1" ht="20.100000000000001" customHeight="1">
      <c r="A54" s="52" t="s">
        <v>559</v>
      </c>
      <c r="B54" s="55" t="s">
        <v>560</v>
      </c>
      <c r="C54" s="149">
        <f t="shared" si="3"/>
        <v>20.71</v>
      </c>
      <c r="D54" s="50">
        <v>20.71</v>
      </c>
      <c r="E54" s="50"/>
      <c r="F54" s="51"/>
      <c r="G54" s="51"/>
    </row>
    <row r="55" spans="1:14" s="48" customFormat="1" ht="20.100000000000001" customHeight="1">
      <c r="A55" s="52" t="s">
        <v>424</v>
      </c>
      <c r="B55" s="55" t="s">
        <v>425</v>
      </c>
      <c r="C55" s="149">
        <f t="shared" si="1"/>
        <v>0</v>
      </c>
      <c r="D55" s="50"/>
      <c r="E55" s="50"/>
      <c r="F55" s="51"/>
      <c r="G55" s="51"/>
      <c r="I55" s="51"/>
      <c r="J55" s="51"/>
    </row>
    <row r="56" spans="1:14" s="48" customFormat="1" ht="20.100000000000001" customHeight="1">
      <c r="A56" s="52" t="s">
        <v>426</v>
      </c>
      <c r="B56" s="55" t="s">
        <v>361</v>
      </c>
      <c r="C56" s="149">
        <f t="shared" si="1"/>
        <v>46.4</v>
      </c>
      <c r="D56" s="50">
        <v>46.4</v>
      </c>
      <c r="E56" s="50"/>
      <c r="F56" s="51"/>
      <c r="G56" s="51"/>
      <c r="H56" s="51"/>
    </row>
    <row r="57" spans="1:14" s="48" customFormat="1" ht="20.100000000000001" customHeight="1">
      <c r="A57" s="52" t="s">
        <v>427</v>
      </c>
      <c r="B57" s="55" t="s">
        <v>428</v>
      </c>
      <c r="C57" s="149">
        <f t="shared" si="1"/>
        <v>0</v>
      </c>
      <c r="D57" s="50"/>
      <c r="E57" s="50"/>
      <c r="F57" s="51"/>
      <c r="G57" s="51"/>
    </row>
    <row r="58" spans="1:14" s="48" customFormat="1" ht="20.100000000000001" customHeight="1">
      <c r="A58" s="52" t="s">
        <v>429</v>
      </c>
      <c r="B58" s="55" t="s">
        <v>430</v>
      </c>
      <c r="C58" s="149">
        <f t="shared" si="1"/>
        <v>0.01</v>
      </c>
      <c r="D58" s="50">
        <v>0.01</v>
      </c>
      <c r="E58" s="50"/>
      <c r="F58" s="51"/>
      <c r="G58" s="51"/>
    </row>
    <row r="59" spans="1:14" s="48" customFormat="1" ht="20.100000000000001" customHeight="1">
      <c r="A59" s="52" t="s">
        <v>431</v>
      </c>
      <c r="B59" s="55" t="s">
        <v>432</v>
      </c>
      <c r="C59" s="149">
        <f t="shared" si="1"/>
        <v>0</v>
      </c>
      <c r="D59" s="50"/>
      <c r="E59" s="50"/>
      <c r="F59" s="51"/>
      <c r="G59" s="51"/>
    </row>
    <row r="60" spans="1:14" s="48" customFormat="1" ht="20.100000000000001" customHeight="1">
      <c r="A60" s="52" t="s">
        <v>433</v>
      </c>
      <c r="B60" s="55" t="s">
        <v>434</v>
      </c>
      <c r="C60" s="149">
        <f t="shared" si="1"/>
        <v>161.82</v>
      </c>
      <c r="D60" s="50">
        <v>161.82</v>
      </c>
      <c r="E60" s="50"/>
      <c r="F60" s="51"/>
    </row>
    <row r="61" spans="1:14" ht="20.100000000000001" customHeight="1">
      <c r="C61" s="44"/>
      <c r="D61" s="44"/>
      <c r="E61" s="44"/>
    </row>
    <row r="62" spans="1:14" ht="20.100000000000001" customHeight="1">
      <c r="D62" s="44"/>
      <c r="E62" s="44"/>
      <c r="F62" s="44"/>
      <c r="N62" s="44"/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P10" sqref="P10"/>
    </sheetView>
  </sheetViews>
  <sheetFormatPr defaultColWidth="6.875" defaultRowHeight="12.75" customHeight="1"/>
  <cols>
    <col min="1" max="5" width="11.625" style="36" hidden="1" customWidth="1"/>
    <col min="6" max="6" width="16.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spans="1:12" ht="20.100000000000001" customHeight="1">
      <c r="A1" s="35" t="s">
        <v>514</v>
      </c>
      <c r="G1" s="35" t="s">
        <v>516</v>
      </c>
      <c r="L1" s="56"/>
    </row>
    <row r="2" spans="1:12" ht="42" customHeight="1">
      <c r="A2" s="57" t="s">
        <v>487</v>
      </c>
      <c r="B2" s="38"/>
      <c r="C2" s="38"/>
      <c r="D2" s="38"/>
      <c r="E2" s="38"/>
      <c r="F2" s="38"/>
      <c r="G2" s="57" t="s">
        <v>605</v>
      </c>
      <c r="H2" s="38"/>
      <c r="I2" s="38"/>
      <c r="J2" s="38"/>
      <c r="K2" s="38"/>
      <c r="L2" s="38"/>
    </row>
    <row r="3" spans="1:12" ht="20.100000000000001" customHeight="1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8" t="s">
        <v>311</v>
      </c>
    </row>
    <row r="5" spans="1:12" ht="28.5" customHeight="1">
      <c r="A5" s="180" t="s">
        <v>466</v>
      </c>
      <c r="B5" s="180"/>
      <c r="C5" s="180"/>
      <c r="D5" s="180"/>
      <c r="E5" s="180"/>
      <c r="F5" s="183"/>
      <c r="G5" s="180" t="s">
        <v>464</v>
      </c>
      <c r="H5" s="180"/>
      <c r="I5" s="180"/>
      <c r="J5" s="180"/>
      <c r="K5" s="180"/>
      <c r="L5" s="180"/>
    </row>
    <row r="6" spans="1:12" ht="28.5" customHeight="1">
      <c r="A6" s="184" t="s">
        <v>316</v>
      </c>
      <c r="B6" s="186" t="s">
        <v>435</v>
      </c>
      <c r="C6" s="184" t="s">
        <v>436</v>
      </c>
      <c r="D6" s="184"/>
      <c r="E6" s="184"/>
      <c r="F6" s="188" t="s">
        <v>437</v>
      </c>
      <c r="G6" s="180" t="s">
        <v>316</v>
      </c>
      <c r="H6" s="189" t="s">
        <v>534</v>
      </c>
      <c r="I6" s="180" t="s">
        <v>436</v>
      </c>
      <c r="J6" s="180"/>
      <c r="K6" s="180"/>
      <c r="L6" s="180" t="s">
        <v>536</v>
      </c>
    </row>
    <row r="7" spans="1:12" ht="28.5" customHeight="1">
      <c r="A7" s="185"/>
      <c r="B7" s="187"/>
      <c r="C7" s="59" t="s">
        <v>332</v>
      </c>
      <c r="D7" s="60" t="s">
        <v>438</v>
      </c>
      <c r="E7" s="60" t="s">
        <v>439</v>
      </c>
      <c r="F7" s="185"/>
      <c r="G7" s="180"/>
      <c r="H7" s="189"/>
      <c r="I7" s="125" t="s">
        <v>332</v>
      </c>
      <c r="J7" s="126" t="s">
        <v>438</v>
      </c>
      <c r="K7" s="126" t="s">
        <v>535</v>
      </c>
      <c r="L7" s="180"/>
    </row>
    <row r="8" spans="1:12" ht="28.5" customHeight="1">
      <c r="A8" s="61"/>
      <c r="B8" s="61"/>
      <c r="C8" s="61"/>
      <c r="D8" s="61"/>
      <c r="E8" s="61"/>
      <c r="F8" s="62"/>
      <c r="G8" s="153">
        <f>SUM(H8:I8,L8)</f>
        <v>14</v>
      </c>
      <c r="H8" s="50"/>
      <c r="I8" s="152">
        <f>SUM(J8:K8)</f>
        <v>4</v>
      </c>
      <c r="J8" s="64"/>
      <c r="K8" s="63">
        <v>4</v>
      </c>
      <c r="L8" s="50">
        <v>10</v>
      </c>
    </row>
    <row r="9" spans="1:12" ht="22.5" customHeight="1">
      <c r="B9" s="44"/>
      <c r="G9" s="44"/>
      <c r="H9" s="44"/>
      <c r="I9" s="44"/>
      <c r="J9" s="44"/>
      <c r="K9" s="44"/>
      <c r="L9" s="44"/>
    </row>
    <row r="10" spans="1:12" ht="12.75" customHeight="1">
      <c r="G10" s="44"/>
      <c r="H10" s="44"/>
      <c r="I10" s="44"/>
      <c r="J10" s="44"/>
      <c r="K10" s="44"/>
      <c r="L10" s="44"/>
    </row>
    <row r="11" spans="1:12" ht="12.75" customHeight="1">
      <c r="G11" s="44"/>
      <c r="H11" s="44"/>
      <c r="I11" s="44"/>
      <c r="J11" s="44"/>
      <c r="K11" s="44"/>
      <c r="L11" s="44"/>
    </row>
    <row r="12" spans="1:12" ht="12.75" customHeight="1">
      <c r="G12" s="44"/>
      <c r="H12" s="44"/>
      <c r="I12" s="44"/>
      <c r="L12" s="44"/>
    </row>
    <row r="13" spans="1:12" ht="12.75" customHeight="1">
      <c r="F13" s="44"/>
      <c r="G13" s="44"/>
      <c r="H13" s="44"/>
      <c r="I13" s="44"/>
      <c r="J13" s="44"/>
      <c r="K13" s="44"/>
    </row>
    <row r="14" spans="1:12" ht="12.75" customHeight="1">
      <c r="D14" s="44"/>
      <c r="G14" s="44"/>
      <c r="H14" s="44"/>
      <c r="I14" s="44"/>
    </row>
    <row r="15" spans="1:12" ht="12.75" customHeight="1">
      <c r="J15" s="44"/>
    </row>
    <row r="16" spans="1:12" ht="12.75" customHeight="1">
      <c r="K16" s="44"/>
      <c r="L16" s="44"/>
    </row>
    <row r="20" spans="8:8" ht="12.75" customHeight="1">
      <c r="H20" s="44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I10" sqref="I10"/>
    </sheetView>
  </sheetViews>
  <sheetFormatPr defaultColWidth="6.875" defaultRowHeight="12.75" customHeight="1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spans="1:5" ht="20.100000000000001" customHeight="1">
      <c r="A1" s="35" t="s">
        <v>517</v>
      </c>
      <c r="E1" s="65"/>
    </row>
    <row r="2" spans="1:5" ht="42.75" customHeight="1">
      <c r="A2" s="57" t="s">
        <v>606</v>
      </c>
      <c r="B2" s="38"/>
      <c r="C2" s="38"/>
      <c r="D2" s="38"/>
      <c r="E2" s="38"/>
    </row>
    <row r="3" spans="1:5" ht="20.100000000000001" customHeight="1">
      <c r="A3" s="38"/>
      <c r="B3" s="38"/>
      <c r="C3" s="38"/>
      <c r="D3" s="38"/>
      <c r="E3" s="38"/>
    </row>
    <row r="4" spans="1:5" ht="20.100000000000001" customHeight="1">
      <c r="A4" s="66"/>
      <c r="B4" s="67"/>
      <c r="C4" s="67"/>
      <c r="D4" s="67"/>
      <c r="E4" s="68" t="s">
        <v>311</v>
      </c>
    </row>
    <row r="5" spans="1:5" ht="20.100000000000001" customHeight="1">
      <c r="A5" s="180" t="s">
        <v>330</v>
      </c>
      <c r="B5" s="183" t="s">
        <v>331</v>
      </c>
      <c r="C5" s="180" t="s">
        <v>440</v>
      </c>
      <c r="D5" s="180"/>
      <c r="E5" s="180"/>
    </row>
    <row r="6" spans="1:5" ht="20.100000000000001" customHeight="1">
      <c r="A6" s="185"/>
      <c r="B6" s="185"/>
      <c r="C6" s="59" t="s">
        <v>316</v>
      </c>
      <c r="D6" s="59" t="s">
        <v>333</v>
      </c>
      <c r="E6" s="59" t="s">
        <v>334</v>
      </c>
    </row>
    <row r="7" spans="1:5" ht="20.100000000000001" customHeight="1">
      <c r="A7" s="181" t="s">
        <v>508</v>
      </c>
      <c r="B7" s="182"/>
      <c r="C7" s="50"/>
      <c r="D7" s="50"/>
      <c r="E7" s="50"/>
    </row>
    <row r="8" spans="1:5" ht="20.100000000000001" customHeight="1">
      <c r="A8" s="160"/>
      <c r="B8" s="69"/>
      <c r="C8" s="50"/>
      <c r="D8" s="50"/>
      <c r="E8" s="50"/>
    </row>
    <row r="9" spans="1:5" ht="20.100000000000001" customHeight="1">
      <c r="A9" s="160"/>
      <c r="B9" s="69"/>
      <c r="C9" s="149"/>
      <c r="D9" s="149"/>
      <c r="E9" s="149"/>
    </row>
    <row r="10" spans="1:5" ht="20.100000000000001" customHeight="1">
      <c r="A10" s="160"/>
      <c r="B10" s="69"/>
      <c r="C10" s="149"/>
      <c r="D10" s="50"/>
      <c r="E10" s="50"/>
    </row>
    <row r="11" spans="1:5" ht="20.100000000000001" customHeight="1">
      <c r="A11" s="160"/>
      <c r="B11" s="69"/>
      <c r="C11" s="149"/>
      <c r="D11" s="50"/>
      <c r="E11" s="50"/>
    </row>
    <row r="12" spans="1:5" ht="20.100000000000001" customHeight="1">
      <c r="A12" s="160"/>
      <c r="B12" s="69"/>
      <c r="C12" s="149"/>
      <c r="D12" s="50"/>
      <c r="E12" s="50"/>
    </row>
    <row r="13" spans="1:5" ht="20.100000000000001" customHeight="1">
      <c r="A13" s="151"/>
      <c r="B13" s="69"/>
      <c r="C13" s="50"/>
      <c r="D13" s="50"/>
      <c r="E13" s="50"/>
    </row>
    <row r="14" spans="1:5" ht="20.100000000000001" customHeight="1">
      <c r="A14" s="151"/>
      <c r="B14" s="69"/>
      <c r="C14" s="50">
        <f t="shared" ref="C14:C16" si="0">SUM(D14:E14)</f>
        <v>0</v>
      </c>
      <c r="D14" s="50"/>
      <c r="E14" s="50"/>
    </row>
    <row r="15" spans="1:5" ht="20.100000000000001" customHeight="1">
      <c r="A15" s="151"/>
      <c r="B15" s="69"/>
      <c r="C15" s="50">
        <f t="shared" si="0"/>
        <v>0</v>
      </c>
      <c r="D15" s="50"/>
      <c r="E15" s="50"/>
    </row>
    <row r="16" spans="1:5" ht="20.100000000000001" customHeight="1">
      <c r="A16" s="151"/>
      <c r="B16" s="69"/>
      <c r="C16" s="50">
        <f t="shared" si="0"/>
        <v>0</v>
      </c>
      <c r="D16" s="50"/>
      <c r="E16" s="50"/>
    </row>
    <row r="17" spans="1:5" ht="20.25" customHeight="1">
      <c r="A17" s="105" t="s">
        <v>524</v>
      </c>
      <c r="B17" s="44"/>
      <c r="C17" s="44"/>
      <c r="D17" s="44"/>
      <c r="E17" s="44"/>
    </row>
    <row r="18" spans="1:5" ht="20.25" customHeight="1">
      <c r="A18" s="44"/>
      <c r="B18" s="44"/>
      <c r="C18" s="44"/>
      <c r="D18" s="44"/>
      <c r="E18" s="44"/>
    </row>
    <row r="19" spans="1:5" ht="12.75" customHeight="1">
      <c r="A19" s="44"/>
      <c r="B19" s="44"/>
      <c r="C19" s="44"/>
      <c r="E19" s="44"/>
    </row>
    <row r="20" spans="1:5" ht="12.75" customHeight="1">
      <c r="A20" s="44"/>
      <c r="B20" s="44"/>
      <c r="C20" s="44"/>
      <c r="D20" s="44"/>
      <c r="E20" s="44"/>
    </row>
    <row r="21" spans="1:5" ht="12.75" customHeight="1">
      <c r="A21" s="44"/>
      <c r="B21" s="44"/>
      <c r="C21" s="44"/>
      <c r="E21" s="44"/>
    </row>
    <row r="22" spans="1:5" ht="12.75" customHeight="1">
      <c r="A22" s="44"/>
      <c r="B22" s="44"/>
      <c r="D22" s="44"/>
      <c r="E22" s="44"/>
    </row>
    <row r="23" spans="1:5" ht="12.75" customHeight="1">
      <c r="A23" s="44"/>
      <c r="E23" s="44"/>
    </row>
    <row r="24" spans="1:5" ht="12.75" customHeight="1">
      <c r="B24" s="44"/>
    </row>
    <row r="25" spans="1:5" ht="12.75" customHeight="1">
      <c r="B25" s="44"/>
    </row>
    <row r="26" spans="1:5" ht="12.75" customHeight="1">
      <c r="B26" s="44"/>
    </row>
    <row r="27" spans="1:5" ht="12.75" customHeight="1">
      <c r="B27" s="44"/>
    </row>
    <row r="28" spans="1:5" ht="12.75" customHeight="1">
      <c r="B28" s="44"/>
    </row>
    <row r="29" spans="1:5" ht="12.75" customHeight="1">
      <c r="B29" s="44"/>
    </row>
    <row r="31" spans="1:5" ht="12.75" customHeight="1">
      <c r="B31" s="44"/>
    </row>
    <row r="32" spans="1:5" ht="12.75" customHeight="1">
      <c r="B32" s="44"/>
    </row>
    <row r="34" spans="2:4" ht="12.75" customHeight="1">
      <c r="B34" s="44"/>
    </row>
    <row r="35" spans="2:4" ht="12.75" customHeight="1">
      <c r="B35" s="44"/>
    </row>
    <row r="36" spans="2:4" ht="12.75" customHeight="1">
      <c r="D36" s="44"/>
    </row>
  </sheetData>
  <mergeCells count="4">
    <mergeCell ref="A5:A6"/>
    <mergeCell ref="B5:B6"/>
    <mergeCell ref="C5:E5"/>
    <mergeCell ref="A7:B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showGridLines="0" showZeros="0" workbookViewId="0">
      <selection activeCell="D13" sqref="D13"/>
    </sheetView>
  </sheetViews>
  <sheetFormatPr defaultColWidth="6.875" defaultRowHeight="20.10000000000000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spans="1:251" ht="20.100000000000001" customHeight="1">
      <c r="A1" s="35" t="s">
        <v>518</v>
      </c>
      <c r="B1" s="70"/>
      <c r="C1" s="71"/>
      <c r="D1" s="65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spans="1:251" ht="38.25" customHeight="1">
      <c r="A2" s="72" t="s">
        <v>607</v>
      </c>
      <c r="B2" s="73"/>
      <c r="C2" s="74"/>
      <c r="D2" s="73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spans="1:251" ht="12.75" customHeight="1">
      <c r="A3" s="73"/>
      <c r="B3" s="73"/>
      <c r="C3" s="74"/>
      <c r="D3" s="73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spans="1:251" ht="20.100000000000001" customHeight="1">
      <c r="A4" s="40"/>
      <c r="B4" s="75"/>
      <c r="C4" s="76"/>
      <c r="D4" s="58" t="s">
        <v>311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spans="1:251" ht="23.25" customHeight="1">
      <c r="A5" s="180" t="s">
        <v>312</v>
      </c>
      <c r="B5" s="180"/>
      <c r="C5" s="180" t="s">
        <v>313</v>
      </c>
      <c r="D5" s="18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 ht="24" customHeight="1">
      <c r="A6" s="43" t="s">
        <v>314</v>
      </c>
      <c r="B6" s="77" t="s">
        <v>315</v>
      </c>
      <c r="C6" s="43" t="s">
        <v>314</v>
      </c>
      <c r="D6" s="43" t="s">
        <v>315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spans="1:251" ht="20.100000000000001" customHeight="1">
      <c r="A7" s="78" t="s">
        <v>640</v>
      </c>
      <c r="B7" s="149">
        <f>'1 财政拨款收支总表'!B8</f>
        <v>1272.4000000000001</v>
      </c>
      <c r="C7" s="81" t="s">
        <v>526</v>
      </c>
      <c r="D7" s="79">
        <v>521.77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spans="1:251" ht="20.100000000000001" customHeight="1">
      <c r="A8" s="80" t="s">
        <v>441</v>
      </c>
      <c r="B8" s="149">
        <f>'1 财政拨款收支总表'!B9</f>
        <v>0</v>
      </c>
      <c r="C8" s="81" t="s">
        <v>608</v>
      </c>
      <c r="D8" s="82">
        <v>0.57999999999999996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spans="1:251" ht="20.100000000000001" customHeight="1">
      <c r="A9" s="83" t="s">
        <v>442</v>
      </c>
      <c r="B9" s="149">
        <f>'1 财政拨款收支总表'!B10</f>
        <v>0</v>
      </c>
      <c r="C9" s="81" t="s">
        <v>527</v>
      </c>
      <c r="D9" s="82">
        <v>288.36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spans="1:251" ht="20.100000000000001" customHeight="1">
      <c r="A10" s="84" t="s">
        <v>460</v>
      </c>
      <c r="B10" s="85"/>
      <c r="C10" s="81" t="s">
        <v>528</v>
      </c>
      <c r="D10" s="82">
        <v>91.06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spans="1:251" ht="20.100000000000001" customHeight="1">
      <c r="A11" s="84" t="s">
        <v>461</v>
      </c>
      <c r="B11" s="85"/>
      <c r="C11" s="81" t="s">
        <v>567</v>
      </c>
      <c r="D11" s="82">
        <v>340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spans="1:251" ht="20.100000000000001" customHeight="1">
      <c r="A12" s="84" t="s">
        <v>462</v>
      </c>
      <c r="B12" s="50"/>
      <c r="C12" s="81" t="s">
        <v>529</v>
      </c>
      <c r="D12" s="82">
        <v>30.63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spans="1:251" ht="20.100000000000001" customHeight="1">
      <c r="A13" s="89" t="s">
        <v>443</v>
      </c>
      <c r="B13" s="155">
        <f>SUM(B7:B12)</f>
        <v>1272.4000000000001</v>
      </c>
      <c r="C13" s="117" t="s">
        <v>444</v>
      </c>
      <c r="D13" s="157">
        <f>SUM(D7:D12)</f>
        <v>1272.4000000000001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spans="1:251" ht="20.100000000000001" customHeight="1">
      <c r="A14" s="84" t="s">
        <v>445</v>
      </c>
      <c r="B14" s="90"/>
      <c r="C14" s="81" t="s">
        <v>446</v>
      </c>
      <c r="D14" s="157">
        <f>B16-D13</f>
        <v>0</v>
      </c>
      <c r="E14" s="44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spans="1:251" ht="20.100000000000001" customHeight="1">
      <c r="A15" s="84" t="s">
        <v>447</v>
      </c>
      <c r="B15" s="50"/>
      <c r="C15" s="86"/>
      <c r="D15" s="88"/>
      <c r="E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spans="1:251" ht="20.100000000000001" customHeight="1">
      <c r="A16" s="91" t="s">
        <v>448</v>
      </c>
      <c r="B16" s="156">
        <f>SUM(B13:B15)</f>
        <v>1272.4000000000001</v>
      </c>
      <c r="C16" s="87" t="s">
        <v>449</v>
      </c>
      <c r="D16" s="157">
        <f>SUM(D13:D14)</f>
        <v>1272.4000000000001</v>
      </c>
      <c r="E16" s="44"/>
    </row>
    <row r="23" spans="3:3" ht="20.100000000000001" customHeight="1">
      <c r="C23" s="44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showZeros="0" topLeftCell="B1" workbookViewId="0">
      <selection activeCell="F39" sqref="F39"/>
    </sheetView>
  </sheetViews>
  <sheetFormatPr defaultColWidth="6.875" defaultRowHeight="12.75" customHeight="1"/>
  <cols>
    <col min="1" max="1" width="11.875" style="36" customWidth="1"/>
    <col min="2" max="2" width="31.125" style="36" customWidth="1"/>
    <col min="3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spans="1:12" ht="20.100000000000001" customHeight="1">
      <c r="A1" s="35" t="s">
        <v>519</v>
      </c>
      <c r="L1" s="92"/>
    </row>
    <row r="2" spans="1:12" ht="43.5" customHeight="1">
      <c r="A2" s="93" t="s">
        <v>609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0.100000000000001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0.100000000000001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7" t="s">
        <v>311</v>
      </c>
    </row>
    <row r="5" spans="1:12" ht="24" customHeight="1">
      <c r="A5" s="180" t="s">
        <v>450</v>
      </c>
      <c r="B5" s="180"/>
      <c r="C5" s="191" t="s">
        <v>316</v>
      </c>
      <c r="D5" s="189" t="s">
        <v>447</v>
      </c>
      <c r="E5" s="189" t="s">
        <v>451</v>
      </c>
      <c r="F5" s="189" t="s">
        <v>441</v>
      </c>
      <c r="G5" s="189" t="s">
        <v>442</v>
      </c>
      <c r="H5" s="190" t="s">
        <v>460</v>
      </c>
      <c r="I5" s="191"/>
      <c r="J5" s="189" t="s">
        <v>461</v>
      </c>
      <c r="K5" s="189" t="s">
        <v>462</v>
      </c>
      <c r="L5" s="192" t="s">
        <v>445</v>
      </c>
    </row>
    <row r="6" spans="1:12" ht="42" customHeight="1">
      <c r="A6" s="98" t="s">
        <v>330</v>
      </c>
      <c r="B6" s="99" t="s">
        <v>331</v>
      </c>
      <c r="C6" s="187"/>
      <c r="D6" s="187"/>
      <c r="E6" s="187"/>
      <c r="F6" s="187"/>
      <c r="G6" s="187"/>
      <c r="H6" s="106" t="s">
        <v>463</v>
      </c>
      <c r="I6" s="106" t="s">
        <v>525</v>
      </c>
      <c r="J6" s="187"/>
      <c r="K6" s="187"/>
      <c r="L6" s="187"/>
    </row>
    <row r="7" spans="1:12" s="158" customFormat="1" ht="20.100000000000001" customHeight="1">
      <c r="A7" s="181" t="s">
        <v>502</v>
      </c>
      <c r="B7" s="182"/>
      <c r="C7" s="149">
        <f>SUM(E7:J7)</f>
        <v>1272.4000000000001</v>
      </c>
      <c r="D7" s="149"/>
      <c r="E7" s="149">
        <f>SUM(E8+E14+E17+E28+E32+E37)</f>
        <v>1272.4000000000001</v>
      </c>
      <c r="F7" s="149"/>
      <c r="G7" s="149"/>
      <c r="H7" s="149"/>
      <c r="I7" s="149"/>
      <c r="J7" s="149"/>
      <c r="K7" s="149"/>
      <c r="L7" s="149"/>
    </row>
    <row r="8" spans="1:12" s="158" customFormat="1" ht="20.100000000000001" customHeight="1">
      <c r="A8" s="160" t="s">
        <v>530</v>
      </c>
      <c r="B8" s="53" t="s">
        <v>531</v>
      </c>
      <c r="C8" s="149">
        <f>SUM(E8:L8)</f>
        <v>521.77</v>
      </c>
      <c r="D8" s="149"/>
      <c r="E8" s="149">
        <f>SUM(E9+E11)</f>
        <v>521.77</v>
      </c>
      <c r="F8" s="149"/>
      <c r="G8" s="149"/>
      <c r="H8" s="149"/>
      <c r="I8" s="149"/>
      <c r="J8" s="149"/>
      <c r="K8" s="149"/>
      <c r="L8" s="149"/>
    </row>
    <row r="9" spans="1:12" s="158" customFormat="1" ht="20.100000000000001" customHeight="1">
      <c r="A9" s="160">
        <v>20109</v>
      </c>
      <c r="B9" s="53" t="s">
        <v>569</v>
      </c>
      <c r="C9" s="149">
        <f t="shared" ref="C9:C10" si="0">SUM(E9:L9)</f>
        <v>30</v>
      </c>
      <c r="D9" s="149"/>
      <c r="E9" s="149">
        <f>SUM(E10)</f>
        <v>30</v>
      </c>
      <c r="F9" s="149"/>
      <c r="G9" s="149"/>
      <c r="H9" s="149"/>
      <c r="I9" s="149"/>
      <c r="J9" s="149"/>
      <c r="K9" s="149"/>
      <c r="L9" s="149"/>
    </row>
    <row r="10" spans="1:12" s="158" customFormat="1" ht="20.100000000000001" customHeight="1">
      <c r="A10" s="160">
        <v>2010999</v>
      </c>
      <c r="B10" s="53" t="s">
        <v>570</v>
      </c>
      <c r="C10" s="50">
        <f t="shared" si="0"/>
        <v>30</v>
      </c>
      <c r="D10" s="50"/>
      <c r="E10" s="50">
        <v>30</v>
      </c>
      <c r="F10" s="50"/>
      <c r="G10" s="50"/>
      <c r="H10" s="50"/>
      <c r="I10" s="50"/>
      <c r="J10" s="50"/>
      <c r="K10" s="50"/>
      <c r="L10" s="50"/>
    </row>
    <row r="11" spans="1:12" s="158" customFormat="1" ht="20.100000000000001" customHeight="1">
      <c r="A11" s="160">
        <v>20113</v>
      </c>
      <c r="B11" s="53" t="s">
        <v>537</v>
      </c>
      <c r="C11" s="149">
        <f t="shared" ref="C11" si="1">SUM(D11:L11)</f>
        <v>491.77</v>
      </c>
      <c r="D11" s="149">
        <f>SUM(D12)</f>
        <v>0</v>
      </c>
      <c r="E11" s="149">
        <f>SUM(E12+E13)</f>
        <v>491.77</v>
      </c>
      <c r="F11" s="149">
        <f t="shared" ref="F11:L11" si="2">SUM(F12:F39)</f>
        <v>0</v>
      </c>
      <c r="G11" s="149">
        <f t="shared" si="2"/>
        <v>0</v>
      </c>
      <c r="H11" s="149">
        <f t="shared" si="2"/>
        <v>0</v>
      </c>
      <c r="I11" s="149">
        <f t="shared" si="2"/>
        <v>0</v>
      </c>
      <c r="J11" s="149">
        <f t="shared" si="2"/>
        <v>0</v>
      </c>
      <c r="K11" s="149">
        <f t="shared" si="2"/>
        <v>0</v>
      </c>
      <c r="L11" s="149">
        <f t="shared" si="2"/>
        <v>0</v>
      </c>
    </row>
    <row r="12" spans="1:12" s="158" customFormat="1" ht="20.100000000000001" customHeight="1">
      <c r="A12" s="160">
        <v>2011301</v>
      </c>
      <c r="B12" s="53" t="s">
        <v>532</v>
      </c>
      <c r="C12" s="149">
        <f>SUM(D12:L12)</f>
        <v>352.17</v>
      </c>
      <c r="D12" s="50"/>
      <c r="E12" s="50">
        <v>352.17</v>
      </c>
      <c r="F12" s="50"/>
      <c r="G12" s="50"/>
      <c r="H12" s="50"/>
      <c r="I12" s="50"/>
      <c r="J12" s="50"/>
      <c r="K12" s="50"/>
      <c r="L12" s="50"/>
    </row>
    <row r="13" spans="1:12" s="158" customFormat="1" ht="20.100000000000001" customHeight="1">
      <c r="A13" s="160" t="s">
        <v>594</v>
      </c>
      <c r="B13" s="53" t="s">
        <v>595</v>
      </c>
      <c r="C13" s="149">
        <f>SUM(D13:L13)</f>
        <v>139.6</v>
      </c>
      <c r="D13" s="50"/>
      <c r="E13" s="50">
        <v>139.6</v>
      </c>
      <c r="F13" s="50"/>
      <c r="G13" s="50"/>
      <c r="H13" s="50"/>
      <c r="I13" s="50"/>
      <c r="J13" s="50"/>
      <c r="K13" s="50"/>
      <c r="L13" s="50"/>
    </row>
    <row r="14" spans="1:12" s="158" customFormat="1" ht="20.100000000000001" customHeight="1">
      <c r="A14" s="160" t="s">
        <v>598</v>
      </c>
      <c r="B14" s="53" t="s">
        <v>599</v>
      </c>
      <c r="C14" s="149">
        <f t="shared" ref="C14:C16" si="3">SUM(D14:L14)</f>
        <v>0.57999999999999996</v>
      </c>
      <c r="D14" s="149"/>
      <c r="E14" s="149">
        <f>SUM(E15)</f>
        <v>0.57999999999999996</v>
      </c>
      <c r="F14" s="149"/>
      <c r="G14" s="149"/>
      <c r="H14" s="149"/>
      <c r="I14" s="149"/>
      <c r="J14" s="149"/>
      <c r="K14" s="149"/>
      <c r="L14" s="149"/>
    </row>
    <row r="15" spans="1:12" s="158" customFormat="1" ht="20.100000000000001" customHeight="1">
      <c r="A15" s="160" t="s">
        <v>600</v>
      </c>
      <c r="B15" s="53" t="s">
        <v>601</v>
      </c>
      <c r="C15" s="149">
        <f t="shared" si="3"/>
        <v>0.57999999999999996</v>
      </c>
      <c r="D15" s="149"/>
      <c r="E15" s="149">
        <f>SUM(E16)</f>
        <v>0.57999999999999996</v>
      </c>
      <c r="F15" s="149"/>
      <c r="G15" s="149"/>
      <c r="H15" s="149"/>
      <c r="I15" s="149"/>
      <c r="J15" s="149"/>
      <c r="K15" s="149"/>
      <c r="L15" s="149"/>
    </row>
    <row r="16" spans="1:12" s="158" customFormat="1" ht="20.100000000000001" customHeight="1">
      <c r="A16" s="160" t="s">
        <v>602</v>
      </c>
      <c r="B16" s="53" t="s">
        <v>603</v>
      </c>
      <c r="C16" s="149">
        <f t="shared" si="3"/>
        <v>0.57999999999999996</v>
      </c>
      <c r="D16" s="50"/>
      <c r="E16" s="50">
        <v>0.57999999999999996</v>
      </c>
      <c r="F16" s="50"/>
      <c r="G16" s="50"/>
      <c r="H16" s="50"/>
      <c r="I16" s="50"/>
      <c r="J16" s="50"/>
      <c r="K16" s="50"/>
      <c r="L16" s="50"/>
    </row>
    <row r="17" spans="1:12" s="158" customFormat="1" ht="20.100000000000001" customHeight="1">
      <c r="A17" s="160">
        <v>208</v>
      </c>
      <c r="B17" s="53" t="s">
        <v>533</v>
      </c>
      <c r="C17" s="149">
        <f t="shared" ref="C17:C39" si="4">SUM(D17:L17)</f>
        <v>288.36</v>
      </c>
      <c r="D17" s="149"/>
      <c r="E17" s="149">
        <f>SUM(E18+E23+E26)</f>
        <v>288.36</v>
      </c>
      <c r="F17" s="149"/>
      <c r="G17" s="149"/>
      <c r="H17" s="149"/>
      <c r="I17" s="149"/>
      <c r="J17" s="149"/>
      <c r="K17" s="149"/>
      <c r="L17" s="149"/>
    </row>
    <row r="18" spans="1:12" s="158" customFormat="1" ht="20.100000000000001" customHeight="1">
      <c r="A18" s="160">
        <v>20805</v>
      </c>
      <c r="B18" s="53" t="s">
        <v>538</v>
      </c>
      <c r="C18" s="149">
        <f t="shared" si="4"/>
        <v>259.14999999999998</v>
      </c>
      <c r="D18" s="149"/>
      <c r="E18" s="149">
        <f>SUM(E19:E22)</f>
        <v>259.14999999999998</v>
      </c>
      <c r="F18" s="149"/>
      <c r="G18" s="149"/>
      <c r="H18" s="149"/>
      <c r="I18" s="149"/>
      <c r="J18" s="149"/>
      <c r="K18" s="149"/>
      <c r="L18" s="149"/>
    </row>
    <row r="19" spans="1:12" s="158" customFormat="1" ht="20.100000000000001" customHeight="1">
      <c r="A19" s="160">
        <v>2080501</v>
      </c>
      <c r="B19" s="53" t="s">
        <v>539</v>
      </c>
      <c r="C19" s="149">
        <f t="shared" si="4"/>
        <v>21.72</v>
      </c>
      <c r="D19" s="50"/>
      <c r="E19" s="50">
        <v>21.72</v>
      </c>
      <c r="F19" s="50"/>
      <c r="G19" s="50"/>
      <c r="H19" s="50"/>
      <c r="I19" s="50"/>
      <c r="J19" s="50"/>
      <c r="K19" s="50"/>
      <c r="L19" s="50"/>
    </row>
    <row r="20" spans="1:12" s="158" customFormat="1" ht="20.100000000000001" customHeight="1">
      <c r="A20" s="160">
        <v>2080505</v>
      </c>
      <c r="B20" s="53" t="s">
        <v>540</v>
      </c>
      <c r="C20" s="149">
        <f t="shared" si="4"/>
        <v>40.76</v>
      </c>
      <c r="D20" s="50"/>
      <c r="E20" s="50">
        <v>40.76</v>
      </c>
      <c r="F20" s="50"/>
      <c r="G20" s="50"/>
      <c r="H20" s="50"/>
      <c r="I20" s="50"/>
      <c r="J20" s="50"/>
      <c r="K20" s="50"/>
      <c r="L20" s="50"/>
    </row>
    <row r="21" spans="1:12" s="158" customFormat="1" ht="20.100000000000001" customHeight="1">
      <c r="A21" s="160">
        <v>2080506</v>
      </c>
      <c r="B21" s="53" t="s">
        <v>541</v>
      </c>
      <c r="C21" s="149">
        <f t="shared" si="4"/>
        <v>39.450000000000003</v>
      </c>
      <c r="D21" s="50"/>
      <c r="E21" s="50">
        <v>39.450000000000003</v>
      </c>
      <c r="F21" s="50"/>
      <c r="G21" s="50"/>
      <c r="H21" s="50"/>
      <c r="I21" s="50"/>
      <c r="J21" s="50"/>
      <c r="K21" s="50"/>
      <c r="L21" s="50"/>
    </row>
    <row r="22" spans="1:12" s="158" customFormat="1" ht="20.100000000000001" customHeight="1">
      <c r="A22" s="160">
        <v>2080599</v>
      </c>
      <c r="B22" s="53" t="s">
        <v>542</v>
      </c>
      <c r="C22" s="149">
        <f t="shared" si="4"/>
        <v>157.22</v>
      </c>
      <c r="D22" s="50"/>
      <c r="E22" s="50">
        <v>157.22</v>
      </c>
      <c r="F22" s="50"/>
      <c r="G22" s="50"/>
      <c r="H22" s="50"/>
      <c r="I22" s="50"/>
      <c r="J22" s="50"/>
      <c r="K22" s="50"/>
      <c r="L22" s="50"/>
    </row>
    <row r="23" spans="1:12" s="158" customFormat="1" ht="20.100000000000001" customHeight="1">
      <c r="A23" s="160">
        <v>20808</v>
      </c>
      <c r="B23" s="53" t="s">
        <v>543</v>
      </c>
      <c r="C23" s="149">
        <f t="shared" si="4"/>
        <v>27.17</v>
      </c>
      <c r="D23" s="149"/>
      <c r="E23" s="149">
        <f>SUM(E24:E25)</f>
        <v>27.17</v>
      </c>
      <c r="F23" s="149"/>
      <c r="G23" s="149"/>
      <c r="H23" s="149"/>
      <c r="I23" s="149"/>
      <c r="J23" s="149"/>
      <c r="K23" s="149"/>
      <c r="L23" s="149"/>
    </row>
    <row r="24" spans="1:12" s="158" customFormat="1" ht="20.100000000000001" customHeight="1">
      <c r="A24" s="160">
        <v>2080801</v>
      </c>
      <c r="B24" s="53" t="s">
        <v>544</v>
      </c>
      <c r="C24" s="149">
        <f t="shared" si="4"/>
        <v>6.82</v>
      </c>
      <c r="D24" s="50"/>
      <c r="E24" s="50">
        <v>6.82</v>
      </c>
      <c r="F24" s="50"/>
      <c r="G24" s="50"/>
      <c r="H24" s="50"/>
      <c r="I24" s="50"/>
      <c r="J24" s="50"/>
      <c r="K24" s="50"/>
      <c r="L24" s="50"/>
    </row>
    <row r="25" spans="1:12" s="158" customFormat="1" ht="20.100000000000001" customHeight="1">
      <c r="A25" s="160">
        <v>2080899</v>
      </c>
      <c r="B25" s="53" t="s">
        <v>545</v>
      </c>
      <c r="C25" s="149">
        <f t="shared" si="4"/>
        <v>20.350000000000001</v>
      </c>
      <c r="D25" s="50"/>
      <c r="E25" s="50">
        <v>20.350000000000001</v>
      </c>
      <c r="F25" s="50"/>
      <c r="G25" s="50"/>
      <c r="H25" s="50"/>
      <c r="I25" s="50"/>
      <c r="J25" s="50"/>
      <c r="K25" s="50"/>
      <c r="L25" s="50"/>
    </row>
    <row r="26" spans="1:12" s="158" customFormat="1" ht="20.100000000000001" customHeight="1">
      <c r="A26" s="160">
        <v>20899</v>
      </c>
      <c r="B26" s="53" t="s">
        <v>546</v>
      </c>
      <c r="C26" s="149">
        <f t="shared" si="4"/>
        <v>2.04</v>
      </c>
      <c r="D26" s="149"/>
      <c r="E26" s="149">
        <f>SUM(E27)</f>
        <v>2.04</v>
      </c>
      <c r="F26" s="149"/>
      <c r="G26" s="149"/>
      <c r="H26" s="149"/>
      <c r="I26" s="149"/>
      <c r="J26" s="149"/>
      <c r="K26" s="149"/>
      <c r="L26" s="149"/>
    </row>
    <row r="27" spans="1:12" s="158" customFormat="1" ht="20.100000000000001" customHeight="1">
      <c r="A27" s="160">
        <v>2089999</v>
      </c>
      <c r="B27" s="53" t="s">
        <v>547</v>
      </c>
      <c r="C27" s="149">
        <f t="shared" si="4"/>
        <v>2.04</v>
      </c>
      <c r="D27" s="50"/>
      <c r="E27" s="50">
        <v>2.04</v>
      </c>
      <c r="F27" s="50"/>
      <c r="G27" s="50"/>
      <c r="H27" s="50"/>
      <c r="I27" s="50"/>
      <c r="J27" s="50"/>
      <c r="K27" s="50"/>
      <c r="L27" s="50"/>
    </row>
    <row r="28" spans="1:12" s="158" customFormat="1" ht="20.100000000000001" customHeight="1">
      <c r="A28" s="160">
        <v>210</v>
      </c>
      <c r="B28" s="53" t="s">
        <v>548</v>
      </c>
      <c r="C28" s="149">
        <f t="shared" si="4"/>
        <v>91.06</v>
      </c>
      <c r="D28" s="149"/>
      <c r="E28" s="149">
        <f>SUM(E29)</f>
        <v>91.06</v>
      </c>
      <c r="F28" s="149"/>
      <c r="G28" s="149"/>
      <c r="H28" s="149"/>
      <c r="I28" s="149"/>
      <c r="J28" s="149"/>
      <c r="K28" s="149"/>
      <c r="L28" s="149"/>
    </row>
    <row r="29" spans="1:12" s="158" customFormat="1" ht="20.100000000000001" customHeight="1">
      <c r="A29" s="160">
        <v>21011</v>
      </c>
      <c r="B29" s="53" t="s">
        <v>549</v>
      </c>
      <c r="C29" s="149">
        <f t="shared" si="4"/>
        <v>91.06</v>
      </c>
      <c r="D29" s="149"/>
      <c r="E29" s="149">
        <f>SUM(E30+E31)</f>
        <v>91.06</v>
      </c>
      <c r="F29" s="149"/>
      <c r="G29" s="149"/>
      <c r="H29" s="149"/>
      <c r="I29" s="149"/>
      <c r="J29" s="149"/>
      <c r="K29" s="149"/>
      <c r="L29" s="149"/>
    </row>
    <row r="30" spans="1:12" s="158" customFormat="1" ht="20.100000000000001" customHeight="1">
      <c r="A30" s="160">
        <v>2101101</v>
      </c>
      <c r="B30" s="53" t="s">
        <v>550</v>
      </c>
      <c r="C30" s="149">
        <f t="shared" si="4"/>
        <v>82.01</v>
      </c>
      <c r="D30" s="50"/>
      <c r="E30" s="50">
        <v>82.01</v>
      </c>
      <c r="F30" s="50"/>
      <c r="G30" s="50"/>
      <c r="H30" s="50"/>
      <c r="I30" s="50"/>
      <c r="J30" s="50"/>
      <c r="K30" s="50"/>
      <c r="L30" s="50"/>
    </row>
    <row r="31" spans="1:12" s="158" customFormat="1" ht="20.100000000000001" customHeight="1">
      <c r="A31" s="160" t="s">
        <v>596</v>
      </c>
      <c r="B31" s="53" t="s">
        <v>597</v>
      </c>
      <c r="C31" s="149">
        <f t="shared" si="4"/>
        <v>9.0500000000000007</v>
      </c>
      <c r="D31" s="50"/>
      <c r="E31" s="50">
        <v>9.0500000000000007</v>
      </c>
      <c r="F31" s="50"/>
      <c r="G31" s="50"/>
      <c r="H31" s="50"/>
      <c r="I31" s="50"/>
      <c r="J31" s="50"/>
      <c r="K31" s="50"/>
      <c r="L31" s="50"/>
    </row>
    <row r="32" spans="1:12" s="158" customFormat="1" ht="20.100000000000001" customHeight="1">
      <c r="A32" s="160">
        <v>216</v>
      </c>
      <c r="B32" s="53" t="s">
        <v>551</v>
      </c>
      <c r="C32" s="149">
        <f t="shared" si="4"/>
        <v>340</v>
      </c>
      <c r="D32" s="149"/>
      <c r="E32" s="149">
        <f>SUM(E33+E35)</f>
        <v>340</v>
      </c>
      <c r="F32" s="149"/>
      <c r="G32" s="149"/>
      <c r="H32" s="149"/>
      <c r="I32" s="149"/>
      <c r="J32" s="149"/>
      <c r="K32" s="149"/>
      <c r="L32" s="149"/>
    </row>
    <row r="33" spans="1:12" s="158" customFormat="1" ht="20.100000000000001" customHeight="1">
      <c r="A33" s="160">
        <v>21602</v>
      </c>
      <c r="B33" s="53" t="s">
        <v>552</v>
      </c>
      <c r="C33" s="149">
        <f t="shared" si="4"/>
        <v>310</v>
      </c>
      <c r="D33" s="149"/>
      <c r="E33" s="149">
        <f>SUM(E34)</f>
        <v>310</v>
      </c>
      <c r="F33" s="149"/>
      <c r="G33" s="149"/>
      <c r="H33" s="149"/>
      <c r="I33" s="149"/>
      <c r="J33" s="149"/>
      <c r="K33" s="149"/>
      <c r="L33" s="149"/>
    </row>
    <row r="34" spans="1:12" s="158" customFormat="1" ht="20.100000000000001" customHeight="1">
      <c r="A34" s="160">
        <v>2160299</v>
      </c>
      <c r="B34" s="53" t="s">
        <v>553</v>
      </c>
      <c r="C34" s="149">
        <f t="shared" si="4"/>
        <v>310</v>
      </c>
      <c r="D34" s="50"/>
      <c r="E34" s="50">
        <v>310</v>
      </c>
      <c r="F34" s="50"/>
      <c r="G34" s="50"/>
      <c r="H34" s="50"/>
      <c r="I34" s="50"/>
      <c r="J34" s="50"/>
      <c r="K34" s="50"/>
      <c r="L34" s="50"/>
    </row>
    <row r="35" spans="1:12" s="158" customFormat="1" ht="20.100000000000001" customHeight="1">
      <c r="A35" s="160">
        <v>21606</v>
      </c>
      <c r="B35" s="53" t="s">
        <v>571</v>
      </c>
      <c r="C35" s="149">
        <f t="shared" si="4"/>
        <v>30</v>
      </c>
      <c r="D35" s="149"/>
      <c r="E35" s="149">
        <f>SUM(E36)</f>
        <v>30</v>
      </c>
      <c r="F35" s="149"/>
      <c r="G35" s="149"/>
      <c r="H35" s="149"/>
      <c r="I35" s="149"/>
      <c r="J35" s="149"/>
      <c r="K35" s="149"/>
      <c r="L35" s="149"/>
    </row>
    <row r="36" spans="1:12" s="158" customFormat="1" ht="20.100000000000001" customHeight="1">
      <c r="A36" s="160">
        <v>2160699</v>
      </c>
      <c r="B36" s="53" t="s">
        <v>572</v>
      </c>
      <c r="C36" s="149">
        <f t="shared" si="4"/>
        <v>30</v>
      </c>
      <c r="D36" s="50"/>
      <c r="E36" s="50">
        <v>30</v>
      </c>
      <c r="F36" s="50"/>
      <c r="G36" s="50"/>
      <c r="H36" s="50"/>
      <c r="I36" s="50"/>
      <c r="J36" s="50"/>
      <c r="K36" s="50"/>
      <c r="L36" s="50"/>
    </row>
    <row r="37" spans="1:12" s="158" customFormat="1" ht="20.100000000000001" customHeight="1">
      <c r="A37" s="160">
        <v>221</v>
      </c>
      <c r="B37" s="53" t="s">
        <v>554</v>
      </c>
      <c r="C37" s="149">
        <f t="shared" si="4"/>
        <v>30.63</v>
      </c>
      <c r="D37" s="149"/>
      <c r="E37" s="149">
        <f>SUM(E38)</f>
        <v>30.63</v>
      </c>
      <c r="F37" s="149"/>
      <c r="G37" s="149"/>
      <c r="H37" s="149"/>
      <c r="I37" s="149"/>
      <c r="J37" s="149"/>
      <c r="K37" s="149"/>
      <c r="L37" s="149"/>
    </row>
    <row r="38" spans="1:12" s="158" customFormat="1" ht="20.100000000000001" customHeight="1">
      <c r="A38" s="160">
        <v>22102</v>
      </c>
      <c r="B38" s="53" t="s">
        <v>555</v>
      </c>
      <c r="C38" s="149">
        <f t="shared" si="4"/>
        <v>30.63</v>
      </c>
      <c r="D38" s="149"/>
      <c r="E38" s="149">
        <f>SUM(E39)</f>
        <v>30.63</v>
      </c>
      <c r="F38" s="149"/>
      <c r="G38" s="149"/>
      <c r="H38" s="149"/>
      <c r="I38" s="149"/>
      <c r="J38" s="149"/>
      <c r="K38" s="149"/>
      <c r="L38" s="149"/>
    </row>
    <row r="39" spans="1:12" s="158" customFormat="1" ht="20.100000000000001" customHeight="1">
      <c r="A39" s="160">
        <v>2210201</v>
      </c>
      <c r="B39" s="53" t="s">
        <v>556</v>
      </c>
      <c r="C39" s="149">
        <f t="shared" si="4"/>
        <v>30.63</v>
      </c>
      <c r="D39" s="50"/>
      <c r="E39" s="50">
        <v>30.63</v>
      </c>
      <c r="F39" s="50"/>
      <c r="G39" s="50"/>
      <c r="H39" s="50"/>
      <c r="I39" s="50"/>
      <c r="J39" s="50"/>
      <c r="K39" s="50"/>
      <c r="L39" s="50"/>
    </row>
    <row r="40" spans="1:12" ht="21" customHeight="1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2.75" customHeight="1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ht="12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12.75" customHeight="1">
      <c r="B43" s="44"/>
      <c r="C43" s="44"/>
      <c r="D43" s="44"/>
      <c r="F43" s="44"/>
      <c r="G43" s="44"/>
      <c r="H43" s="44"/>
      <c r="I43" s="44"/>
      <c r="J43" s="44"/>
      <c r="K43" s="44"/>
      <c r="L43" s="44"/>
    </row>
    <row r="44" spans="1:12" ht="12.75" customHeight="1">
      <c r="B44" s="44"/>
      <c r="C44" s="44"/>
      <c r="I44" s="44"/>
      <c r="J44" s="44"/>
      <c r="K44" s="44"/>
      <c r="L44" s="44"/>
    </row>
    <row r="45" spans="1:12" ht="12.75" customHeight="1">
      <c r="B45" s="44"/>
      <c r="J45" s="44"/>
      <c r="K45" s="44"/>
    </row>
    <row r="46" spans="1:12" ht="12.75" customHeight="1">
      <c r="B46" s="44"/>
      <c r="J46" s="44"/>
      <c r="K46" s="44"/>
      <c r="L46" s="44"/>
    </row>
    <row r="47" spans="1:12" ht="12.75" customHeight="1">
      <c r="B47" s="44"/>
      <c r="E47" s="44"/>
      <c r="J47" s="44"/>
    </row>
    <row r="48" spans="1:12" ht="12.75" customHeight="1">
      <c r="B48" s="44"/>
      <c r="I48" s="44"/>
      <c r="J48" s="44"/>
    </row>
    <row r="49" spans="2:11" ht="12.75" customHeight="1">
      <c r="B49" s="44"/>
      <c r="I49" s="44"/>
    </row>
    <row r="50" spans="2:11" ht="12.75" customHeight="1">
      <c r="B50" s="44"/>
      <c r="I50" s="44"/>
      <c r="K50" s="44"/>
    </row>
    <row r="51" spans="2:11" ht="12.75" customHeight="1">
      <c r="B51" s="44"/>
    </row>
    <row r="52" spans="2:11" ht="12.75" customHeight="1">
      <c r="B52" s="44"/>
      <c r="C52" s="44"/>
      <c r="F52" s="44"/>
    </row>
    <row r="53" spans="2:11" ht="12.75" customHeight="1">
      <c r="B53" s="44"/>
    </row>
    <row r="54" spans="2:11" ht="12.75" customHeight="1">
      <c r="B54" s="44"/>
      <c r="C54" s="44"/>
      <c r="D54" s="44"/>
    </row>
    <row r="55" spans="2:11" ht="12.75" customHeight="1">
      <c r="B55" s="44"/>
      <c r="K55" s="44"/>
    </row>
  </sheetData>
  <mergeCells count="11">
    <mergeCell ref="A7:B7"/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showZeros="0" workbookViewId="0">
      <selection activeCell="E38" sqref="E38"/>
    </sheetView>
  </sheetViews>
  <sheetFormatPr defaultColWidth="6.875" defaultRowHeight="12.75" customHeight="1"/>
  <cols>
    <col min="1" max="1" width="12.75" style="36" customWidth="1"/>
    <col min="2" max="2" width="27.5" style="36" customWidth="1"/>
    <col min="3" max="6" width="18" style="36" customWidth="1"/>
    <col min="7" max="7" width="19.5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spans="1:8" ht="20.100000000000001" customHeight="1">
      <c r="A1" s="35" t="s">
        <v>520</v>
      </c>
      <c r="B1" s="44"/>
    </row>
    <row r="2" spans="1:8" ht="44.25" customHeight="1">
      <c r="A2" s="193" t="s">
        <v>610</v>
      </c>
      <c r="B2" s="193"/>
      <c r="C2" s="193"/>
      <c r="D2" s="193"/>
      <c r="E2" s="193"/>
      <c r="F2" s="193"/>
      <c r="G2" s="193"/>
      <c r="H2" s="193"/>
    </row>
    <row r="3" spans="1:8" ht="20.100000000000001" customHeight="1">
      <c r="A3" s="101"/>
      <c r="B3" s="102"/>
      <c r="C3" s="100"/>
      <c r="D3" s="100"/>
      <c r="E3" s="100"/>
      <c r="F3" s="100"/>
      <c r="G3" s="100"/>
      <c r="H3" s="94"/>
    </row>
    <row r="4" spans="1:8" ht="25.5" customHeight="1">
      <c r="A4" s="41"/>
      <c r="B4" s="40"/>
      <c r="C4" s="41"/>
      <c r="D4" s="41"/>
      <c r="E4" s="41"/>
      <c r="F4" s="41"/>
      <c r="G4" s="41"/>
      <c r="H4" s="58" t="s">
        <v>311</v>
      </c>
    </row>
    <row r="5" spans="1:8" ht="20.100000000000001" customHeight="1">
      <c r="A5" s="103" t="s">
        <v>330</v>
      </c>
      <c r="B5" s="103" t="s">
        <v>331</v>
      </c>
      <c r="C5" s="103" t="s">
        <v>316</v>
      </c>
      <c r="D5" s="104" t="s">
        <v>333</v>
      </c>
      <c r="E5" s="103" t="s">
        <v>334</v>
      </c>
      <c r="F5" s="103" t="s">
        <v>452</v>
      </c>
      <c r="G5" s="103" t="s">
        <v>453</v>
      </c>
      <c r="H5" s="103" t="s">
        <v>454</v>
      </c>
    </row>
    <row r="6" spans="1:8" ht="20.100000000000001" customHeight="1">
      <c r="A6" s="181" t="s">
        <v>503</v>
      </c>
      <c r="B6" s="182"/>
      <c r="C6" s="149">
        <f>SUM(D6:H6)</f>
        <v>1272.4000000000001</v>
      </c>
      <c r="D6" s="149">
        <f>SUM(D7+D13+D16+D27+D31+D36)</f>
        <v>902.4</v>
      </c>
      <c r="E6" s="149">
        <f>SUM(E7+E16+E27+E31+E36)</f>
        <v>370</v>
      </c>
      <c r="F6" s="149"/>
      <c r="G6" s="149"/>
      <c r="H6" s="149"/>
    </row>
    <row r="7" spans="1:8" ht="20.100000000000001" customHeight="1">
      <c r="A7" s="52" t="s">
        <v>530</v>
      </c>
      <c r="B7" s="53" t="s">
        <v>531</v>
      </c>
      <c r="C7" s="149">
        <f>SUM(D7:H7)</f>
        <v>521.77</v>
      </c>
      <c r="D7" s="149">
        <f>SUM(D8+D10)</f>
        <v>491.77</v>
      </c>
      <c r="E7" s="149">
        <f>SUM(E8)</f>
        <v>30</v>
      </c>
      <c r="F7" s="149"/>
      <c r="G7" s="149"/>
      <c r="H7" s="149"/>
    </row>
    <row r="8" spans="1:8" ht="20.100000000000001" customHeight="1">
      <c r="A8" s="52">
        <v>20109</v>
      </c>
      <c r="B8" s="53" t="s">
        <v>569</v>
      </c>
      <c r="C8" s="149">
        <f>SUM(D8:H8)</f>
        <v>30</v>
      </c>
      <c r="D8" s="149"/>
      <c r="E8" s="149">
        <v>30</v>
      </c>
      <c r="F8" s="149">
        <f>SUM(F9:F38)</f>
        <v>0</v>
      </c>
      <c r="G8" s="149">
        <f>SUM(G9:G38)</f>
        <v>0</v>
      </c>
      <c r="H8" s="149">
        <f>SUM(H9:H38)</f>
        <v>0</v>
      </c>
    </row>
    <row r="9" spans="1:8" ht="20.100000000000001" customHeight="1">
      <c r="A9" s="52">
        <v>2010999</v>
      </c>
      <c r="B9" s="53" t="s">
        <v>570</v>
      </c>
      <c r="C9" s="149">
        <f t="shared" ref="C9:C38" si="0">SUM(D9:H9)</f>
        <v>30</v>
      </c>
      <c r="D9" s="50"/>
      <c r="E9" s="50">
        <v>30</v>
      </c>
      <c r="F9" s="50"/>
      <c r="G9" s="50"/>
      <c r="H9" s="50"/>
    </row>
    <row r="10" spans="1:8" s="168" customFormat="1" ht="20.100000000000001" customHeight="1">
      <c r="A10" s="52">
        <v>20113</v>
      </c>
      <c r="B10" s="53" t="s">
        <v>537</v>
      </c>
      <c r="C10" s="149">
        <f t="shared" si="0"/>
        <v>491.77</v>
      </c>
      <c r="D10" s="149">
        <f>SUM(D11:D12)</f>
        <v>491.77</v>
      </c>
      <c r="E10" s="149"/>
      <c r="F10" s="149"/>
      <c r="G10" s="149"/>
      <c r="H10" s="149"/>
    </row>
    <row r="11" spans="1:8" s="168" customFormat="1" ht="20.100000000000001" customHeight="1">
      <c r="A11" s="52">
        <v>2011301</v>
      </c>
      <c r="B11" s="53" t="s">
        <v>532</v>
      </c>
      <c r="C11" s="149">
        <f>SUM(D11:H11)</f>
        <v>352.17</v>
      </c>
      <c r="D11" s="50">
        <v>352.17</v>
      </c>
      <c r="E11" s="161"/>
      <c r="F11" s="50"/>
      <c r="G11" s="50"/>
      <c r="H11" s="50"/>
    </row>
    <row r="12" spans="1:8" s="168" customFormat="1" ht="20.100000000000001" customHeight="1">
      <c r="A12" s="52" t="s">
        <v>594</v>
      </c>
      <c r="B12" s="53" t="s">
        <v>595</v>
      </c>
      <c r="C12" s="149">
        <f>SUM(D12:H12)</f>
        <v>139.6</v>
      </c>
      <c r="D12" s="50">
        <v>139.6</v>
      </c>
      <c r="E12" s="161"/>
      <c r="F12" s="50"/>
      <c r="G12" s="50"/>
      <c r="H12" s="50"/>
    </row>
    <row r="13" spans="1:8" s="168" customFormat="1" ht="20.100000000000001" customHeight="1">
      <c r="A13" s="52" t="s">
        <v>598</v>
      </c>
      <c r="B13" s="53" t="s">
        <v>599</v>
      </c>
      <c r="C13" s="149">
        <f t="shared" ref="C13:C15" si="1">SUM(D13:H13)</f>
        <v>0.57999999999999996</v>
      </c>
      <c r="D13" s="149">
        <f>SUM(D14)</f>
        <v>0.57999999999999996</v>
      </c>
      <c r="E13" s="149"/>
      <c r="F13" s="149"/>
      <c r="G13" s="149"/>
      <c r="H13" s="149"/>
    </row>
    <row r="14" spans="1:8" s="168" customFormat="1" ht="20.100000000000001" customHeight="1">
      <c r="A14" s="52" t="s">
        <v>600</v>
      </c>
      <c r="B14" s="53" t="s">
        <v>601</v>
      </c>
      <c r="C14" s="149">
        <f t="shared" si="1"/>
        <v>0.57999999999999996</v>
      </c>
      <c r="D14" s="149">
        <f>SUM(D15)</f>
        <v>0.57999999999999996</v>
      </c>
      <c r="E14" s="149"/>
      <c r="F14" s="149"/>
      <c r="G14" s="149"/>
      <c r="H14" s="149"/>
    </row>
    <row r="15" spans="1:8" s="168" customFormat="1" ht="20.100000000000001" customHeight="1">
      <c r="A15" s="52" t="s">
        <v>602</v>
      </c>
      <c r="B15" s="53" t="s">
        <v>603</v>
      </c>
      <c r="C15" s="149">
        <f t="shared" si="1"/>
        <v>0.57999999999999996</v>
      </c>
      <c r="D15" s="50">
        <v>0.57999999999999996</v>
      </c>
      <c r="E15" s="161"/>
      <c r="F15" s="50"/>
      <c r="G15" s="50"/>
      <c r="H15" s="50"/>
    </row>
    <row r="16" spans="1:8" s="168" customFormat="1" ht="20.100000000000001" customHeight="1">
      <c r="A16" s="52">
        <v>208</v>
      </c>
      <c r="B16" s="53" t="s">
        <v>533</v>
      </c>
      <c r="C16" s="149">
        <f t="shared" si="0"/>
        <v>288.36</v>
      </c>
      <c r="D16" s="149">
        <f>SUM(D17+D22+D25)</f>
        <v>288.36</v>
      </c>
      <c r="E16" s="149"/>
      <c r="F16" s="149"/>
      <c r="G16" s="149"/>
      <c r="H16" s="149"/>
    </row>
    <row r="17" spans="1:8" s="168" customFormat="1" ht="20.100000000000001" customHeight="1">
      <c r="A17" s="52">
        <v>20805</v>
      </c>
      <c r="B17" s="53" t="s">
        <v>538</v>
      </c>
      <c r="C17" s="149">
        <f t="shared" si="0"/>
        <v>259.14999999999998</v>
      </c>
      <c r="D17" s="149">
        <f>SUM(D18:D21)</f>
        <v>259.14999999999998</v>
      </c>
      <c r="E17" s="149"/>
      <c r="F17" s="149"/>
      <c r="G17" s="149"/>
      <c r="H17" s="149"/>
    </row>
    <row r="18" spans="1:8" s="168" customFormat="1" ht="20.100000000000001" customHeight="1">
      <c r="A18" s="52">
        <v>2080501</v>
      </c>
      <c r="B18" s="53" t="s">
        <v>539</v>
      </c>
      <c r="C18" s="149">
        <f>SUM(D18:H18)</f>
        <v>21.72</v>
      </c>
      <c r="D18" s="50">
        <v>21.72</v>
      </c>
      <c r="E18" s="161"/>
      <c r="F18" s="50"/>
      <c r="G18" s="50"/>
      <c r="H18" s="50"/>
    </row>
    <row r="19" spans="1:8" s="168" customFormat="1" ht="20.100000000000001" customHeight="1">
      <c r="A19" s="52">
        <v>2080505</v>
      </c>
      <c r="B19" s="53" t="s">
        <v>540</v>
      </c>
      <c r="C19" s="149">
        <f>SUM(D19:H19)</f>
        <v>40.76</v>
      </c>
      <c r="D19" s="50">
        <v>40.76</v>
      </c>
      <c r="E19" s="161"/>
      <c r="F19" s="50"/>
      <c r="G19" s="50"/>
      <c r="H19" s="50"/>
    </row>
    <row r="20" spans="1:8" s="168" customFormat="1" ht="20.100000000000001" customHeight="1">
      <c r="A20" s="52">
        <v>2080506</v>
      </c>
      <c r="B20" s="53" t="s">
        <v>541</v>
      </c>
      <c r="C20" s="149">
        <f>SUM(D20:H20)</f>
        <v>39.450000000000003</v>
      </c>
      <c r="D20" s="50">
        <v>39.450000000000003</v>
      </c>
      <c r="E20" s="161"/>
      <c r="F20" s="50"/>
      <c r="G20" s="50"/>
      <c r="H20" s="50"/>
    </row>
    <row r="21" spans="1:8" s="168" customFormat="1" ht="20.100000000000001" customHeight="1">
      <c r="A21" s="52">
        <v>2080599</v>
      </c>
      <c r="B21" s="53" t="s">
        <v>542</v>
      </c>
      <c r="C21" s="149">
        <f>SUM(D21:H21)</f>
        <v>157.22</v>
      </c>
      <c r="D21" s="50">
        <v>157.22</v>
      </c>
      <c r="E21" s="161"/>
      <c r="F21" s="50"/>
      <c r="G21" s="50"/>
      <c r="H21" s="50"/>
    </row>
    <row r="22" spans="1:8" s="168" customFormat="1" ht="20.100000000000001" customHeight="1">
      <c r="A22" s="52">
        <v>20808</v>
      </c>
      <c r="B22" s="53" t="s">
        <v>543</v>
      </c>
      <c r="C22" s="149">
        <f t="shared" si="0"/>
        <v>27.17</v>
      </c>
      <c r="D22" s="149">
        <f>SUM(D23:D24)</f>
        <v>27.17</v>
      </c>
      <c r="E22" s="149"/>
      <c r="F22" s="149"/>
      <c r="G22" s="149"/>
      <c r="H22" s="149"/>
    </row>
    <row r="23" spans="1:8" s="168" customFormat="1" ht="20.100000000000001" customHeight="1">
      <c r="A23" s="52">
        <v>2080801</v>
      </c>
      <c r="B23" s="53" t="s">
        <v>544</v>
      </c>
      <c r="C23" s="149">
        <f>SUM(D23:H23)</f>
        <v>6.82</v>
      </c>
      <c r="D23" s="50">
        <v>6.82</v>
      </c>
      <c r="E23" s="161"/>
      <c r="F23" s="50"/>
      <c r="G23" s="50"/>
      <c r="H23" s="50"/>
    </row>
    <row r="24" spans="1:8" s="168" customFormat="1" ht="20.100000000000001" customHeight="1">
      <c r="A24" s="52">
        <v>2080899</v>
      </c>
      <c r="B24" s="53" t="s">
        <v>545</v>
      </c>
      <c r="C24" s="149">
        <f>SUM(D24:H24)</f>
        <v>20.350000000000001</v>
      </c>
      <c r="D24" s="50">
        <v>20.350000000000001</v>
      </c>
      <c r="E24" s="161"/>
      <c r="F24" s="50"/>
      <c r="G24" s="50"/>
      <c r="H24" s="50"/>
    </row>
    <row r="25" spans="1:8" s="168" customFormat="1" ht="20.100000000000001" customHeight="1">
      <c r="A25" s="52">
        <v>20899</v>
      </c>
      <c r="B25" s="53" t="s">
        <v>546</v>
      </c>
      <c r="C25" s="149">
        <f t="shared" si="0"/>
        <v>2.04</v>
      </c>
      <c r="D25" s="149">
        <f>SUM(D26)</f>
        <v>2.04</v>
      </c>
      <c r="E25" s="149"/>
      <c r="F25" s="149"/>
      <c r="G25" s="149"/>
      <c r="H25" s="149"/>
    </row>
    <row r="26" spans="1:8" s="168" customFormat="1" ht="20.100000000000001" customHeight="1">
      <c r="A26" s="52">
        <v>2089999</v>
      </c>
      <c r="B26" s="53" t="s">
        <v>547</v>
      </c>
      <c r="C26" s="149">
        <f>SUM(D26:H26)</f>
        <v>2.04</v>
      </c>
      <c r="D26" s="50">
        <v>2.04</v>
      </c>
      <c r="F26" s="50"/>
      <c r="G26" s="50"/>
      <c r="H26" s="50"/>
    </row>
    <row r="27" spans="1:8" s="168" customFormat="1" ht="20.100000000000001" customHeight="1">
      <c r="A27" s="52">
        <v>210</v>
      </c>
      <c r="B27" s="53" t="s">
        <v>548</v>
      </c>
      <c r="C27" s="149">
        <f t="shared" si="0"/>
        <v>91.06</v>
      </c>
      <c r="D27" s="149">
        <f>SUM(D28)</f>
        <v>91.06</v>
      </c>
      <c r="E27" s="149"/>
      <c r="F27" s="149"/>
      <c r="G27" s="149"/>
      <c r="H27" s="149"/>
    </row>
    <row r="28" spans="1:8" s="168" customFormat="1" ht="20.100000000000001" customHeight="1">
      <c r="A28" s="52">
        <v>21011</v>
      </c>
      <c r="B28" s="53" t="s">
        <v>549</v>
      </c>
      <c r="C28" s="149">
        <f t="shared" si="0"/>
        <v>91.06</v>
      </c>
      <c r="D28" s="149">
        <f>SUM(D29:D30)</f>
        <v>91.06</v>
      </c>
      <c r="E28" s="149"/>
      <c r="F28" s="149"/>
      <c r="G28" s="149"/>
      <c r="H28" s="149"/>
    </row>
    <row r="29" spans="1:8" s="168" customFormat="1" ht="20.100000000000001" customHeight="1">
      <c r="A29" s="52">
        <v>2101101</v>
      </c>
      <c r="B29" s="53" t="s">
        <v>550</v>
      </c>
      <c r="C29" s="149">
        <f>SUM(D29:H29)</f>
        <v>82.01</v>
      </c>
      <c r="D29" s="50">
        <v>82.01</v>
      </c>
      <c r="E29" s="161"/>
      <c r="F29" s="50"/>
      <c r="G29" s="50"/>
      <c r="H29" s="50"/>
    </row>
    <row r="30" spans="1:8" s="168" customFormat="1" ht="20.100000000000001" customHeight="1">
      <c r="A30" s="52" t="s">
        <v>596</v>
      </c>
      <c r="B30" s="53" t="s">
        <v>597</v>
      </c>
      <c r="C30" s="149">
        <f>SUM(D30:H30)</f>
        <v>9.0500000000000007</v>
      </c>
      <c r="D30" s="50">
        <v>9.0500000000000007</v>
      </c>
      <c r="E30" s="161"/>
      <c r="F30" s="50"/>
      <c r="G30" s="50"/>
      <c r="H30" s="50"/>
    </row>
    <row r="31" spans="1:8" s="168" customFormat="1" ht="20.100000000000001" customHeight="1">
      <c r="A31" s="52">
        <v>216</v>
      </c>
      <c r="B31" s="53" t="s">
        <v>551</v>
      </c>
      <c r="C31" s="149">
        <f t="shared" si="0"/>
        <v>340</v>
      </c>
      <c r="D31" s="149"/>
      <c r="E31" s="149">
        <f>SUM(E32+E34)</f>
        <v>340</v>
      </c>
      <c r="F31" s="149"/>
      <c r="G31" s="149"/>
      <c r="H31" s="149"/>
    </row>
    <row r="32" spans="1:8" s="168" customFormat="1" ht="20.100000000000001" customHeight="1">
      <c r="A32" s="52">
        <v>21602</v>
      </c>
      <c r="B32" s="53" t="s">
        <v>552</v>
      </c>
      <c r="C32" s="149">
        <f t="shared" si="0"/>
        <v>310</v>
      </c>
      <c r="D32" s="149"/>
      <c r="E32" s="149">
        <f>SUM(E33)</f>
        <v>310</v>
      </c>
      <c r="F32" s="149"/>
      <c r="G32" s="149"/>
      <c r="H32" s="149"/>
    </row>
    <row r="33" spans="1:9" s="168" customFormat="1" ht="20.100000000000001" customHeight="1">
      <c r="A33" s="52">
        <v>2160299</v>
      </c>
      <c r="B33" s="53" t="s">
        <v>553</v>
      </c>
      <c r="C33" s="149">
        <f t="shared" si="0"/>
        <v>310</v>
      </c>
      <c r="D33" s="50"/>
      <c r="E33" s="50">
        <v>310</v>
      </c>
      <c r="F33" s="50"/>
      <c r="G33" s="50"/>
      <c r="H33" s="50"/>
    </row>
    <row r="34" spans="1:9" s="168" customFormat="1" ht="19.5" customHeight="1">
      <c r="A34" s="52">
        <v>21606</v>
      </c>
      <c r="B34" s="53" t="s">
        <v>571</v>
      </c>
      <c r="C34" s="149">
        <f t="shared" si="0"/>
        <v>30</v>
      </c>
      <c r="D34" s="149"/>
      <c r="E34" s="149">
        <f>SUM(E35)</f>
        <v>30</v>
      </c>
      <c r="F34" s="149"/>
      <c r="G34" s="149"/>
      <c r="H34" s="149"/>
    </row>
    <row r="35" spans="1:9" s="168" customFormat="1" ht="20.100000000000001" customHeight="1">
      <c r="A35" s="52">
        <v>2160699</v>
      </c>
      <c r="B35" s="53" t="s">
        <v>572</v>
      </c>
      <c r="C35" s="149">
        <f t="shared" si="0"/>
        <v>30</v>
      </c>
      <c r="D35" s="50"/>
      <c r="E35" s="50">
        <v>30</v>
      </c>
      <c r="F35" s="50"/>
      <c r="G35" s="50"/>
      <c r="H35" s="50"/>
    </row>
    <row r="36" spans="1:9" s="168" customFormat="1" ht="20.100000000000001" customHeight="1">
      <c r="A36" s="52">
        <v>221</v>
      </c>
      <c r="B36" s="53" t="s">
        <v>554</v>
      </c>
      <c r="C36" s="149">
        <f t="shared" si="0"/>
        <v>30.63</v>
      </c>
      <c r="D36" s="149">
        <f>SUM(D37)</f>
        <v>30.63</v>
      </c>
      <c r="E36" s="149"/>
      <c r="F36" s="149"/>
      <c r="G36" s="149"/>
      <c r="H36" s="149"/>
    </row>
    <row r="37" spans="1:9" ht="20.100000000000001" customHeight="1">
      <c r="A37" s="52">
        <v>22102</v>
      </c>
      <c r="B37" s="53" t="s">
        <v>555</v>
      </c>
      <c r="C37" s="149">
        <f t="shared" si="0"/>
        <v>30.63</v>
      </c>
      <c r="D37" s="149">
        <f>SUM(D38)</f>
        <v>30.63</v>
      </c>
      <c r="E37" s="149"/>
      <c r="F37" s="149"/>
      <c r="G37" s="149"/>
      <c r="H37" s="149"/>
    </row>
    <row r="38" spans="1:9" ht="20.100000000000001" customHeight="1">
      <c r="A38" s="52">
        <v>2210201</v>
      </c>
      <c r="B38" s="53" t="s">
        <v>556</v>
      </c>
      <c r="C38" s="149">
        <f t="shared" si="0"/>
        <v>30.63</v>
      </c>
      <c r="D38" s="50">
        <v>30.63</v>
      </c>
      <c r="E38" s="50"/>
      <c r="F38" s="50"/>
      <c r="G38" s="50"/>
      <c r="H38" s="50"/>
    </row>
    <row r="39" spans="1:9" ht="12.75" customHeight="1">
      <c r="A39" s="44"/>
      <c r="B39" s="44"/>
      <c r="C39" s="44"/>
      <c r="D39" s="44"/>
      <c r="E39" s="44"/>
      <c r="F39" s="44"/>
      <c r="G39" s="44"/>
      <c r="I39" s="44"/>
    </row>
    <row r="40" spans="1:9" ht="12.75" customHeight="1">
      <c r="B40" s="44"/>
      <c r="F40" s="44"/>
      <c r="G40" s="44"/>
      <c r="H40" s="44"/>
    </row>
    <row r="41" spans="1:9" ht="12.75" customHeight="1">
      <c r="A41" s="44"/>
      <c r="B41" s="44"/>
      <c r="F41" s="44"/>
      <c r="G41" s="44"/>
    </row>
    <row r="42" spans="1:9" ht="12.75" customHeight="1">
      <c r="B42" s="44"/>
      <c r="F42" s="44"/>
    </row>
    <row r="43" spans="1:9" ht="12.75" customHeight="1">
      <c r="A43" s="44"/>
      <c r="B43" s="44"/>
      <c r="H43" s="44"/>
    </row>
    <row r="44" spans="1:9" ht="12.75" customHeight="1">
      <c r="A44" s="44"/>
      <c r="B44" s="44"/>
      <c r="E44" s="44"/>
    </row>
    <row r="45" spans="1:9" ht="12.75" customHeight="1">
      <c r="C45" s="44"/>
      <c r="F45" s="44"/>
    </row>
    <row r="46" spans="1:9" ht="12.75" customHeight="1">
      <c r="B46" s="44"/>
    </row>
    <row r="47" spans="1:9" ht="12.75" customHeight="1">
      <c r="B47" s="44"/>
    </row>
    <row r="48" spans="1:9" ht="12.75" customHeight="1">
      <c r="G48" s="44"/>
    </row>
    <row r="49" spans="2:7" ht="12.75" customHeight="1">
      <c r="B49" s="44"/>
    </row>
    <row r="50" spans="2:7" ht="12.75" customHeight="1">
      <c r="C50" s="44"/>
      <c r="G50" s="44"/>
    </row>
  </sheetData>
  <mergeCells count="2">
    <mergeCell ref="A2:H2"/>
    <mergeCell ref="A6:B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2021-05-13T06:33:32Z</dcterms:modified>
</cp:coreProperties>
</file>